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FILESERVER-03\g-$\Preventie nieuw\4 Preventieprogramma 6\4 Deelprogramma Vroege opsporing\2 Programmabeheer\2 Planning &amp; Control\4 Financiën\"/>
    </mc:Choice>
  </mc:AlternateContent>
  <xr:revisionPtr revIDLastSave="0" documentId="8_{E7EAE198-3BFA-4DF7-9945-1B26D7DA23ED}" xr6:coauthVersionLast="47" xr6:coauthVersionMax="47" xr10:uidLastSave="{00000000-0000-0000-0000-000000000000}"/>
  <workbookProtection workbookAlgorithmName="SHA-512" workbookHashValue="SHXLIY2IKRibA0nr/TcuI9OH+8B3FIQQ3tTzMis2bkQGL/03SHHowaPuIRUJvxIGqIh2D0XBydZaBoloFUJlTg==" workbookSaltValue="UIiUL5Chqf0O0INyK/6mVg==" workbookSpinCount="100000" lockStructure="1"/>
  <bookViews>
    <workbookView xWindow="-108" yWindow="-108" windowWidth="23256" windowHeight="12576" activeTab="1" xr2:uid="{00000000-000D-0000-FFFF-FFFF00000000}"/>
  </bookViews>
  <sheets>
    <sheet name="ZonMw General Budgetformat" sheetId="4" r:id="rId1"/>
    <sheet name="Staff budget" sheetId="1" r:id="rId2"/>
    <sheet name="Overall Budget" sheetId="2" r:id="rId3"/>
    <sheet name="hulpsheets" sheetId="5" state="hidden" r:id="rId4"/>
  </sheets>
  <definedNames>
    <definedName name="_xlnm.Print_Area" localSheetId="2">'Overall Budget'!$A$1:$I$118</definedName>
    <definedName name="Costs">hulpsheets!$J$1:$J$9</definedName>
    <definedName name="NFU">hulpsheets!$C$1:$C$6</definedName>
    <definedName name="organisation">'Overall Budget'!$B$5:$B$14</definedName>
    <definedName name="Other">hulpsheets!$E$1:$E$2</definedName>
    <definedName name="Ruling">hulpsheets!$A$1:$A$3</definedName>
    <definedName name="Tabel_NFU">hulpsheets!$H$12:$N$108</definedName>
    <definedName name="Tabel_VSNU">hulpsheets!$A$12:$F$108</definedName>
    <definedName name="Type_organisation">hulpsheets!$H$1:$H$5</definedName>
    <definedName name="VSNU">hulpsheets!$D$1:$D$5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2" l="1"/>
  <c r="B48" i="2" l="1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F21" i="1"/>
  <c r="I21" i="1" s="1"/>
  <c r="L21" i="1" s="1"/>
  <c r="F20" i="1"/>
  <c r="I20" i="1" s="1"/>
  <c r="L20" i="1" s="1"/>
  <c r="F33" i="2" s="1"/>
  <c r="F19" i="1"/>
  <c r="I19" i="1" s="1"/>
  <c r="L19" i="1" s="1"/>
  <c r="F32" i="2" s="1"/>
  <c r="F18" i="1"/>
  <c r="I18" i="1" s="1"/>
  <c r="L18" i="1" s="1"/>
  <c r="F31" i="2" s="1"/>
  <c r="F17" i="1"/>
  <c r="I17" i="1" s="1"/>
  <c r="F16" i="1"/>
  <c r="I16" i="1" s="1"/>
  <c r="L16" i="1" s="1"/>
  <c r="F29" i="2" s="1"/>
  <c r="F15" i="1"/>
  <c r="I15" i="1" s="1"/>
  <c r="L15" i="1" s="1"/>
  <c r="F28" i="2" s="1"/>
  <c r="F14" i="1"/>
  <c r="I14" i="1" s="1"/>
  <c r="F13" i="1"/>
  <c r="I13" i="1" s="1"/>
  <c r="L13" i="1" s="1"/>
  <c r="F26" i="2" s="1"/>
  <c r="F12" i="1"/>
  <c r="I12" i="1" s="1"/>
  <c r="L12" i="1" s="1"/>
  <c r="F25" i="2" s="1"/>
  <c r="F11" i="1"/>
  <c r="I11" i="1" s="1"/>
  <c r="L11" i="1" s="1"/>
  <c r="F24" i="2" s="1"/>
  <c r="F10" i="1"/>
  <c r="I10" i="1" s="1"/>
  <c r="L10" i="1" s="1"/>
  <c r="F23" i="2" s="1"/>
  <c r="F9" i="1"/>
  <c r="I9" i="1" s="1"/>
  <c r="L9" i="1" s="1"/>
  <c r="F22" i="2" s="1"/>
  <c r="F8" i="1"/>
  <c r="I8" i="1" s="1"/>
  <c r="F7" i="1"/>
  <c r="I7" i="1" s="1"/>
  <c r="L41" i="1"/>
  <c r="F49" i="2" s="1"/>
  <c r="L40" i="1"/>
  <c r="F48" i="2" s="1"/>
  <c r="L39" i="1"/>
  <c r="F47" i="2" s="1"/>
  <c r="L38" i="1"/>
  <c r="F46" i="2" s="1"/>
  <c r="L37" i="1"/>
  <c r="F45" i="2" s="1"/>
  <c r="L36" i="1"/>
  <c r="F44" i="2" s="1"/>
  <c r="L35" i="1"/>
  <c r="F43" i="2" s="1"/>
  <c r="L34" i="1"/>
  <c r="F42" i="2" s="1"/>
  <c r="L33" i="1"/>
  <c r="F41" i="2" s="1"/>
  <c r="L32" i="1"/>
  <c r="F40" i="2" s="1"/>
  <c r="L31" i="1"/>
  <c r="F39" i="2" s="1"/>
  <c r="L30" i="1"/>
  <c r="F38" i="2" s="1"/>
  <c r="L29" i="1"/>
  <c r="F37" i="2" s="1"/>
  <c r="L28" i="1"/>
  <c r="F36" i="2" s="1"/>
  <c r="L27" i="1"/>
  <c r="F35" i="2" s="1"/>
  <c r="J21" i="1" l="1"/>
  <c r="J20" i="1"/>
  <c r="J19" i="1"/>
  <c r="J18" i="1"/>
  <c r="J17" i="1"/>
  <c r="L17" i="1" s="1"/>
  <c r="F30" i="2" s="1"/>
  <c r="J16" i="1"/>
  <c r="J15" i="1"/>
  <c r="J13" i="1"/>
  <c r="J12" i="1"/>
  <c r="J11" i="1"/>
  <c r="J10" i="1"/>
  <c r="J7" i="1" l="1"/>
  <c r="F34" i="2"/>
  <c r="L7" i="1" l="1"/>
  <c r="F20" i="2" s="1"/>
  <c r="H20" i="2" s="1"/>
  <c r="J9" i="1"/>
  <c r="J14" i="1"/>
  <c r="J8" i="1"/>
  <c r="L8" i="1" s="1"/>
  <c r="F21" i="2" s="1"/>
  <c r="G97" i="2"/>
  <c r="F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G71" i="2"/>
  <c r="F71" i="2"/>
  <c r="G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6" i="2"/>
  <c r="H25" i="2"/>
  <c r="H24" i="2"/>
  <c r="H23" i="2"/>
  <c r="H22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E7" i="2"/>
  <c r="D7" i="2"/>
  <c r="E6" i="2"/>
  <c r="E5" i="2"/>
  <c r="D5" i="2"/>
  <c r="H97" i="2" l="1"/>
  <c r="F5" i="2"/>
  <c r="G101" i="2"/>
  <c r="H21" i="2"/>
  <c r="F7" i="2"/>
  <c r="L14" i="1"/>
  <c r="F27" i="2" s="1"/>
  <c r="H27" i="2" s="1"/>
  <c r="E15" i="2"/>
  <c r="H71" i="2"/>
  <c r="F6" i="2" l="1"/>
  <c r="D6" i="2"/>
  <c r="F50" i="2"/>
  <c r="F99" i="2" s="1"/>
  <c r="H50" i="2"/>
  <c r="H103" i="2" s="1"/>
  <c r="D15" i="2" l="1"/>
  <c r="F15" i="2"/>
</calcChain>
</file>

<file path=xl/sharedStrings.xml><?xml version="1.0" encoding="utf-8"?>
<sst xmlns="http://schemas.openxmlformats.org/spreadsheetml/2006/main" count="172" uniqueCount="78">
  <si>
    <t>Specification staff</t>
  </si>
  <si>
    <t>1.a Staff costs (based on salary scale)</t>
  </si>
  <si>
    <t>nr</t>
  </si>
  <si>
    <t>Position / Name</t>
  </si>
  <si>
    <t>NFU / VSNU member / other staff ruling</t>
  </si>
  <si>
    <t>Position/Scale</t>
  </si>
  <si>
    <t>Months in project</t>
  </si>
  <si>
    <t>Gross salary - based on table / 1 FTE</t>
  </si>
  <si>
    <t>Monthly Gross salary (for Other ruling only)</t>
  </si>
  <si>
    <t>% fte (for the project)</t>
  </si>
  <si>
    <t>Salary costs</t>
  </si>
  <si>
    <t>Gross salary, 40% increment (for Other ruling only)</t>
  </si>
  <si>
    <t>Overhead %  (for Other ruling only)</t>
  </si>
  <si>
    <t>Total</t>
  </si>
  <si>
    <t>to be specified</t>
  </si>
  <si>
    <t>1.b Staff costs (based on hourly rate)</t>
  </si>
  <si>
    <t>The hourly rate should be acceptable, reasonable and fair</t>
  </si>
  <si>
    <t>Position</t>
  </si>
  <si>
    <t>Activity / Actions</t>
  </si>
  <si>
    <t>Hourly rate</t>
  </si>
  <si>
    <t>number of hours</t>
  </si>
  <si>
    <t>ZonMw Budget Format</t>
  </si>
  <si>
    <t xml:space="preserve">Name organisation </t>
  </si>
  <si>
    <t>Type of organisation</t>
  </si>
  <si>
    <t>Quoted costs</t>
  </si>
  <si>
    <t>Quoted co-funding</t>
  </si>
  <si>
    <t>Requested budget</t>
  </si>
  <si>
    <t>Staff costs</t>
  </si>
  <si>
    <t>Costs</t>
  </si>
  <si>
    <t>Own contribution / 3rd party co-funding</t>
  </si>
  <si>
    <t>Requested budget ZonMw</t>
  </si>
  <si>
    <r>
      <t xml:space="preserve">Position / Name </t>
    </r>
    <r>
      <rPr>
        <b/>
        <sz val="8"/>
        <color indexed="8"/>
        <rFont val="Arial"/>
        <family val="2"/>
      </rPr>
      <t>(will be filled based on "staff"sheet)</t>
    </r>
  </si>
  <si>
    <t>Description of activities within project</t>
  </si>
  <si>
    <r>
      <t>Organisation</t>
    </r>
    <r>
      <rPr>
        <b/>
        <sz val="8"/>
        <color rgb="FF000000"/>
        <rFont val="Arial"/>
        <family val="2"/>
      </rPr>
      <t xml:space="preserve"> (dropdown menu)</t>
    </r>
  </si>
  <si>
    <t>Material, equipment &amp; consumer goods (itemised)</t>
  </si>
  <si>
    <t>What item(s)</t>
  </si>
  <si>
    <t>Used for</t>
  </si>
  <si>
    <t/>
  </si>
  <si>
    <t>Other costs (itemised)</t>
  </si>
  <si>
    <t>Description</t>
  </si>
  <si>
    <r>
      <t xml:space="preserve">Used for </t>
    </r>
    <r>
      <rPr>
        <b/>
        <sz val="8"/>
        <color rgb="FF000000"/>
        <rFont val="Arial"/>
        <family val="2"/>
      </rPr>
      <t>(dropdown menu)</t>
    </r>
  </si>
  <si>
    <t>Total costs project</t>
  </si>
  <si>
    <t>Own contribution / co-funding</t>
  </si>
  <si>
    <t>TOTAL REQUETED BUDGET ZONMW</t>
  </si>
  <si>
    <t>Additional explanation for budget</t>
  </si>
  <si>
    <t>Approval financial responsible receiving organisation</t>
  </si>
  <si>
    <t>Receiving organisation</t>
  </si>
  <si>
    <t>Name:</t>
  </si>
  <si>
    <t>E-mail adres:</t>
  </si>
  <si>
    <t>Date:</t>
  </si>
  <si>
    <t>NFU</t>
  </si>
  <si>
    <t>Promovendus</t>
  </si>
  <si>
    <t>Overig WP</t>
  </si>
  <si>
    <t>Research Organistion</t>
  </si>
  <si>
    <t>Advice</t>
  </si>
  <si>
    <t>VSNU</t>
  </si>
  <si>
    <t>PostDoc</t>
  </si>
  <si>
    <t>Sr.wet. Medewerker</t>
  </si>
  <si>
    <t>Salarisaanvraag</t>
  </si>
  <si>
    <t>Business</t>
  </si>
  <si>
    <t>Benchfee</t>
  </si>
  <si>
    <t>Other</t>
  </si>
  <si>
    <t>(Arts) onderzoeker</t>
  </si>
  <si>
    <t>NWP-MBO</t>
  </si>
  <si>
    <t>Civil Society Organisation / CSO</t>
  </si>
  <si>
    <t>Biobank dictionary</t>
  </si>
  <si>
    <t>NWP-HBO</t>
  </si>
  <si>
    <t>Care Facility</t>
  </si>
  <si>
    <t>FAIRness</t>
  </si>
  <si>
    <t>NWP-Academisch</t>
  </si>
  <si>
    <t>Implementation</t>
  </si>
  <si>
    <t>Open access</t>
  </si>
  <si>
    <t>Outsourcing</t>
  </si>
  <si>
    <t>Standardisation (SNOMED, LOINC, etc.)</t>
  </si>
  <si>
    <t>Others, please specify in description</t>
  </si>
  <si>
    <t>Aantal maanden</t>
  </si>
  <si>
    <t>Tabel 01/7/2021</t>
  </si>
  <si>
    <t>Tabel 01/08/2020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</si>
</sst>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_ [$€-2]\ * #,##0.00_ ;_ [$€-2]\ * \-#,##0.00_ ;_ [$€-2]\ * &quot;-&quot;??_ ;_ @_ "/>
    <numFmt numFmtId="166" formatCode="_-[$€-2]\ * #,##0_-;_-[$€-2]\ * #,##0\-;_-[$€-2]\ * &quot;-&quot;_-;_-@_-"/>
    <numFmt numFmtId="167" formatCode="_ * #,##0_ ;_ * \-#,##0_ ;_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9"/>
      <color indexed="8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u/>
      <sz val="11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9">
    <xf numFmtId="0" fontId="0" fillId="0" borderId="0" xfId="0"/>
    <xf numFmtId="165" fontId="5" fillId="2" borderId="9" xfId="3" applyNumberFormat="1" applyFont="1" applyFill="1" applyBorder="1" applyAlignment="1" applyProtection="1">
      <alignment horizontal="left" vertical="top"/>
      <protection hidden="1"/>
    </xf>
    <xf numFmtId="165" fontId="5" fillId="2" borderId="10" xfId="3" applyNumberFormat="1" applyFont="1" applyFill="1" applyBorder="1" applyAlignment="1" applyProtection="1">
      <alignment horizontal="left" vertical="top"/>
      <protection hidden="1"/>
    </xf>
    <xf numFmtId="165" fontId="5" fillId="2" borderId="8" xfId="3" applyNumberFormat="1" applyFont="1" applyFill="1" applyBorder="1" applyAlignment="1" applyProtection="1">
      <alignment horizontal="left" vertical="top"/>
      <protection hidden="1"/>
    </xf>
    <xf numFmtId="165" fontId="5" fillId="2" borderId="12" xfId="3" applyNumberFormat="1" applyFont="1" applyFill="1" applyBorder="1" applyAlignment="1" applyProtection="1">
      <alignment horizontal="left" vertical="top"/>
      <protection hidden="1"/>
    </xf>
    <xf numFmtId="165" fontId="5" fillId="2" borderId="14" xfId="3" applyNumberFormat="1" applyFont="1" applyFill="1" applyBorder="1" applyAlignment="1" applyProtection="1">
      <alignment horizontal="left" vertical="top"/>
      <protection hidden="1"/>
    </xf>
    <xf numFmtId="165" fontId="5" fillId="2" borderId="15" xfId="3" applyNumberFormat="1" applyFont="1" applyFill="1" applyBorder="1" applyAlignment="1" applyProtection="1">
      <alignment horizontal="left" vertical="top"/>
      <protection hidden="1"/>
    </xf>
    <xf numFmtId="166" fontId="5" fillId="2" borderId="20" xfId="2" applyNumberFormat="1" applyFont="1" applyFill="1" applyBorder="1" applyAlignment="1" applyProtection="1">
      <alignment horizontal="left" vertical="top"/>
      <protection hidden="1"/>
    </xf>
    <xf numFmtId="166" fontId="5" fillId="2" borderId="12" xfId="2" applyNumberFormat="1" applyFont="1" applyFill="1" applyBorder="1" applyAlignment="1" applyProtection="1">
      <alignment horizontal="left" vertical="top"/>
      <protection hidden="1"/>
    </xf>
    <xf numFmtId="166" fontId="5" fillId="2" borderId="15" xfId="2" applyNumberFormat="1" applyFont="1" applyFill="1" applyBorder="1" applyAlignment="1" applyProtection="1">
      <alignment horizontal="left" vertical="top"/>
      <protection hidden="1"/>
    </xf>
    <xf numFmtId="44" fontId="4" fillId="2" borderId="36" xfId="0" applyNumberFormat="1" applyFont="1" applyFill="1" applyBorder="1" applyAlignment="1" applyProtection="1">
      <alignment wrapText="1"/>
      <protection hidden="1"/>
    </xf>
    <xf numFmtId="44" fontId="4" fillId="2" borderId="36" xfId="0" applyNumberFormat="1" applyFont="1" applyFill="1" applyBorder="1" applyAlignment="1" applyProtection="1">
      <protection hidden="1"/>
    </xf>
    <xf numFmtId="44" fontId="4" fillId="2" borderId="41" xfId="0" applyNumberFormat="1" applyFont="1" applyFill="1" applyBorder="1" applyAlignment="1" applyProtection="1">
      <alignment wrapText="1"/>
      <protection hidden="1"/>
    </xf>
    <xf numFmtId="44" fontId="10" fillId="2" borderId="31" xfId="0" applyNumberFormat="1" applyFont="1" applyFill="1" applyBorder="1" applyAlignment="1" applyProtection="1">
      <alignment wrapText="1"/>
      <protection hidden="1"/>
    </xf>
    <xf numFmtId="44" fontId="10" fillId="2" borderId="31" xfId="0" applyNumberFormat="1" applyFont="1" applyFill="1" applyBorder="1" applyAlignment="1" applyProtection="1">
      <protection hidden="1"/>
    </xf>
    <xf numFmtId="44" fontId="15" fillId="2" borderId="30" xfId="0" applyNumberFormat="1" applyFont="1" applyFill="1" applyBorder="1" applyAlignment="1" applyProtection="1">
      <alignment wrapText="1"/>
      <protection hidden="1"/>
    </xf>
    <xf numFmtId="44" fontId="15" fillId="2" borderId="30" xfId="0" applyNumberFormat="1" applyFont="1" applyFill="1" applyBorder="1" applyAlignment="1" applyProtection="1">
      <protection hidden="1"/>
    </xf>
    <xf numFmtId="44" fontId="10" fillId="2" borderId="29" xfId="0" applyNumberFormat="1" applyFont="1" applyFill="1" applyBorder="1" applyAlignment="1" applyProtection="1">
      <alignment wrapText="1"/>
      <protection hidden="1"/>
    </xf>
    <xf numFmtId="44" fontId="10" fillId="2" borderId="29" xfId="0" applyNumberFormat="1" applyFont="1" applyFill="1" applyBorder="1" applyAlignment="1" applyProtection="1">
      <protection hidden="1"/>
    </xf>
    <xf numFmtId="44" fontId="10" fillId="2" borderId="30" xfId="0" applyNumberFormat="1" applyFont="1" applyFill="1" applyBorder="1" applyAlignment="1" applyProtection="1">
      <protection hidden="1"/>
    </xf>
    <xf numFmtId="44" fontId="4" fillId="2" borderId="31" xfId="0" applyNumberFormat="1" applyFont="1" applyFill="1" applyBorder="1" applyAlignment="1" applyProtection="1">
      <alignment wrapText="1"/>
      <protection hidden="1"/>
    </xf>
    <xf numFmtId="44" fontId="4" fillId="2" borderId="31" xfId="0" applyNumberFormat="1" applyFont="1" applyFill="1" applyBorder="1" applyAlignment="1" applyProtection="1">
      <protection hidden="1"/>
    </xf>
    <xf numFmtId="44" fontId="4" fillId="4" borderId="31" xfId="0" applyNumberFormat="1" applyFont="1" applyFill="1" applyBorder="1" applyAlignment="1" applyProtection="1">
      <protection hidden="1"/>
    </xf>
    <xf numFmtId="0" fontId="2" fillId="0" borderId="0" xfId="1"/>
    <xf numFmtId="167" fontId="0" fillId="0" borderId="0" xfId="0" applyNumberFormat="1"/>
    <xf numFmtId="0" fontId="3" fillId="2" borderId="0" xfId="1" applyFont="1" applyFill="1" applyAlignment="1" applyProtection="1">
      <alignment horizontal="left" vertical="top"/>
      <protection hidden="1"/>
    </xf>
    <xf numFmtId="0" fontId="4" fillId="2" borderId="0" xfId="1" applyFont="1" applyFill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0" fontId="6" fillId="2" borderId="0" xfId="2" applyFont="1" applyFill="1" applyBorder="1" applyAlignment="1" applyProtection="1">
      <alignment horizontal="left" vertical="top"/>
      <protection hidden="1"/>
    </xf>
    <xf numFmtId="0" fontId="5" fillId="2" borderId="0" xfId="2" applyFont="1" applyFill="1" applyBorder="1" applyAlignment="1" applyProtection="1">
      <alignment horizontal="left" vertical="top"/>
      <protection hidden="1"/>
    </xf>
    <xf numFmtId="0" fontId="5" fillId="2" borderId="0" xfId="2" applyFont="1" applyFill="1" applyAlignment="1" applyProtection="1">
      <alignment horizontal="left" vertical="top"/>
      <protection hidden="1"/>
    </xf>
    <xf numFmtId="0" fontId="5" fillId="2" borderId="33" xfId="2" applyFont="1" applyFill="1" applyBorder="1" applyAlignment="1" applyProtection="1">
      <alignment horizontal="left" vertical="top"/>
      <protection hidden="1"/>
    </xf>
    <xf numFmtId="164" fontId="5" fillId="2" borderId="55" xfId="2" applyNumberFormat="1" applyFont="1" applyFill="1" applyBorder="1" applyAlignment="1" applyProtection="1">
      <alignment horizontal="center" vertical="top"/>
      <protection hidden="1"/>
    </xf>
    <xf numFmtId="0" fontId="5" fillId="2" borderId="38" xfId="2" applyFont="1" applyFill="1" applyBorder="1" applyAlignment="1" applyProtection="1">
      <alignment horizontal="left" vertical="top"/>
      <protection hidden="1"/>
    </xf>
    <xf numFmtId="164" fontId="5" fillId="2" borderId="40" xfId="2" applyNumberFormat="1" applyFont="1" applyFill="1" applyBorder="1" applyAlignment="1" applyProtection="1">
      <alignment horizontal="center" vertical="top"/>
      <protection hidden="1"/>
    </xf>
    <xf numFmtId="0" fontId="5" fillId="2" borderId="42" xfId="2" applyFont="1" applyFill="1" applyBorder="1" applyAlignment="1" applyProtection="1">
      <alignment horizontal="left" vertical="top"/>
      <protection hidden="1"/>
    </xf>
    <xf numFmtId="164" fontId="5" fillId="2" borderId="54" xfId="2" applyNumberFormat="1" applyFont="1" applyFill="1" applyBorder="1" applyAlignment="1" applyProtection="1">
      <alignment horizontal="center" vertical="top"/>
      <protection hidden="1"/>
    </xf>
    <xf numFmtId="0" fontId="7" fillId="2" borderId="0" xfId="2" quotePrefix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Border="1" applyAlignment="1" applyProtection="1">
      <alignment horizontal="left" vertical="top"/>
      <protection hidden="1"/>
    </xf>
    <xf numFmtId="0" fontId="7" fillId="2" borderId="16" xfId="2" applyFont="1" applyFill="1" applyBorder="1" applyAlignment="1" applyProtection="1">
      <alignment horizontal="left" vertical="top"/>
      <protection hidden="1"/>
    </xf>
    <xf numFmtId="0" fontId="7" fillId="2" borderId="32" xfId="2" applyFont="1" applyFill="1" applyBorder="1" applyAlignment="1" applyProtection="1">
      <alignment horizontal="left" vertical="top"/>
      <protection hidden="1"/>
    </xf>
    <xf numFmtId="0" fontId="4" fillId="2" borderId="0" xfId="1" applyFont="1" applyFill="1" applyBorder="1" applyAlignment="1" applyProtection="1">
      <alignment horizontal="left" vertical="top"/>
      <protection hidden="1"/>
    </xf>
    <xf numFmtId="0" fontId="7" fillId="2" borderId="16" xfId="2" applyFont="1" applyFill="1" applyBorder="1" applyAlignment="1" applyProtection="1">
      <alignment horizontal="left" vertical="top" wrapText="1"/>
      <protection hidden="1"/>
    </xf>
    <xf numFmtId="0" fontId="7" fillId="2" borderId="17" xfId="2" applyFont="1" applyFill="1" applyBorder="1" applyAlignment="1" applyProtection="1">
      <alignment horizontal="left" vertical="top" wrapText="1"/>
      <protection hidden="1"/>
    </xf>
    <xf numFmtId="0" fontId="7" fillId="2" borderId="18" xfId="1" applyFont="1" applyFill="1" applyBorder="1" applyAlignment="1" applyProtection="1">
      <alignment horizontal="left" vertical="top"/>
      <protection hidden="1"/>
    </xf>
    <xf numFmtId="0" fontId="5" fillId="2" borderId="19" xfId="2" applyFont="1" applyFill="1" applyBorder="1" applyAlignment="1" applyProtection="1">
      <alignment horizontal="left" vertical="top"/>
      <protection hidden="1"/>
    </xf>
    <xf numFmtId="0" fontId="7" fillId="2" borderId="0" xfId="2" applyFont="1" applyFill="1" applyBorder="1" applyAlignment="1" applyProtection="1">
      <alignment horizontal="left" vertical="top"/>
      <protection hidden="1"/>
    </xf>
    <xf numFmtId="0" fontId="5" fillId="2" borderId="23" xfId="2" applyFont="1" applyFill="1" applyBorder="1" applyAlignment="1" applyProtection="1">
      <alignment horizontal="left" vertical="top"/>
      <protection hidden="1"/>
    </xf>
    <xf numFmtId="0" fontId="5" fillId="3" borderId="11" xfId="2" applyFont="1" applyFill="1" applyBorder="1" applyAlignment="1" applyProtection="1">
      <alignment horizontal="left" vertical="top"/>
      <protection locked="0" hidden="1"/>
    </xf>
    <xf numFmtId="0" fontId="5" fillId="3" borderId="9" xfId="2" applyFont="1" applyFill="1" applyBorder="1" applyAlignment="1" applyProtection="1">
      <alignment horizontal="left" vertical="top"/>
      <protection locked="0" hidden="1"/>
    </xf>
    <xf numFmtId="1" fontId="5" fillId="3" borderId="9" xfId="2" applyNumberFormat="1" applyFont="1" applyFill="1" applyBorder="1" applyAlignment="1" applyProtection="1">
      <alignment horizontal="left" vertical="top"/>
      <protection locked="0" hidden="1"/>
    </xf>
    <xf numFmtId="0" fontId="5" fillId="3" borderId="8" xfId="2" applyFont="1" applyFill="1" applyBorder="1" applyAlignment="1" applyProtection="1">
      <alignment horizontal="left" vertical="top"/>
      <protection locked="0" hidden="1"/>
    </xf>
    <xf numFmtId="1" fontId="5" fillId="3" borderId="8" xfId="2" applyNumberFormat="1" applyFont="1" applyFill="1" applyBorder="1" applyAlignment="1" applyProtection="1">
      <alignment horizontal="left" vertical="top"/>
      <protection locked="0" hidden="1"/>
    </xf>
    <xf numFmtId="0" fontId="5" fillId="3" borderId="14" xfId="2" applyFont="1" applyFill="1" applyBorder="1" applyAlignment="1" applyProtection="1">
      <alignment horizontal="left" vertical="top"/>
      <protection locked="0" hidden="1"/>
    </xf>
    <xf numFmtId="1" fontId="5" fillId="3" borderId="14" xfId="2" applyNumberFormat="1" applyFont="1" applyFill="1" applyBorder="1" applyAlignment="1" applyProtection="1">
      <alignment horizontal="left" vertical="top"/>
      <protection locked="0" hidden="1"/>
    </xf>
    <xf numFmtId="164" fontId="5" fillId="3" borderId="9" xfId="2" applyNumberFormat="1" applyFont="1" applyFill="1" applyBorder="1" applyAlignment="1" applyProtection="1">
      <alignment horizontal="center" vertical="top"/>
      <protection locked="0" hidden="1"/>
    </xf>
    <xf numFmtId="9" fontId="5" fillId="3" borderId="34" xfId="2" applyNumberFormat="1" applyFont="1" applyFill="1" applyBorder="1" applyAlignment="1" applyProtection="1">
      <alignment horizontal="right" vertical="top"/>
      <protection locked="0" hidden="1"/>
    </xf>
    <xf numFmtId="164" fontId="5" fillId="3" borderId="8" xfId="2" applyNumberFormat="1" applyFont="1" applyFill="1" applyBorder="1" applyAlignment="1" applyProtection="1">
      <alignment horizontal="center" vertical="top"/>
      <protection locked="0" hidden="1"/>
    </xf>
    <xf numFmtId="9" fontId="5" fillId="3" borderId="39" xfId="2" applyNumberFormat="1" applyFont="1" applyFill="1" applyBorder="1" applyAlignment="1" applyProtection="1">
      <alignment horizontal="right" vertical="top"/>
      <protection locked="0" hidden="1"/>
    </xf>
    <xf numFmtId="164" fontId="5" fillId="3" borderId="14" xfId="2" applyNumberFormat="1" applyFont="1" applyFill="1" applyBorder="1" applyAlignment="1" applyProtection="1">
      <alignment horizontal="center" vertical="top"/>
      <protection locked="0" hidden="1"/>
    </xf>
    <xf numFmtId="9" fontId="5" fillId="3" borderId="43" xfId="2" applyNumberFormat="1" applyFont="1" applyFill="1" applyBorder="1" applyAlignment="1" applyProtection="1">
      <alignment horizontal="right" vertical="top"/>
      <protection locked="0" hidden="1"/>
    </xf>
    <xf numFmtId="9" fontId="5" fillId="3" borderId="9" xfId="2" applyNumberFormat="1" applyFont="1" applyFill="1" applyBorder="1" applyAlignment="1" applyProtection="1">
      <alignment horizontal="left" vertical="top"/>
      <protection locked="0" hidden="1"/>
    </xf>
    <xf numFmtId="9" fontId="5" fillId="3" borderId="8" xfId="2" applyNumberFormat="1" applyFont="1" applyFill="1" applyBorder="1" applyAlignment="1" applyProtection="1">
      <alignment horizontal="left" vertical="top"/>
      <protection locked="0" hidden="1"/>
    </xf>
    <xf numFmtId="9" fontId="5" fillId="3" borderId="14" xfId="2" applyNumberFormat="1" applyFont="1" applyFill="1" applyBorder="1" applyAlignment="1" applyProtection="1">
      <alignment horizontal="left" vertical="top"/>
      <protection locked="0" hidden="1"/>
    </xf>
    <xf numFmtId="0" fontId="5" fillId="3" borderId="13" xfId="2" applyFont="1" applyFill="1" applyBorder="1" applyAlignment="1" applyProtection="1">
      <alignment horizontal="left" vertical="top"/>
      <protection locked="0" hidden="1"/>
    </xf>
    <xf numFmtId="165" fontId="5" fillId="3" borderId="21" xfId="2" applyNumberFormat="1" applyFont="1" applyFill="1" applyBorder="1" applyAlignment="1" applyProtection="1">
      <alignment horizontal="left" vertical="top"/>
      <protection locked="0" hidden="1"/>
    </xf>
    <xf numFmtId="0" fontId="5" fillId="3" borderId="22" xfId="2" applyNumberFormat="1" applyFont="1" applyFill="1" applyBorder="1" applyAlignment="1" applyProtection="1">
      <alignment horizontal="left" vertical="top"/>
      <protection locked="0" hidden="1"/>
    </xf>
    <xf numFmtId="165" fontId="5" fillId="3" borderId="11" xfId="2" applyNumberFormat="1" applyFont="1" applyFill="1" applyBorder="1" applyAlignment="1" applyProtection="1">
      <alignment horizontal="left" vertical="top"/>
      <protection locked="0" hidden="1"/>
    </xf>
    <xf numFmtId="0" fontId="5" fillId="3" borderId="8" xfId="2" applyNumberFormat="1" applyFont="1" applyFill="1" applyBorder="1" applyAlignment="1" applyProtection="1">
      <alignment horizontal="left" vertical="top"/>
      <protection locked="0" hidden="1"/>
    </xf>
    <xf numFmtId="165" fontId="5" fillId="3" borderId="13" xfId="2" applyNumberFormat="1" applyFont="1" applyFill="1" applyBorder="1" applyAlignment="1" applyProtection="1">
      <alignment horizontal="left" vertical="top"/>
      <protection locked="0" hidden="1"/>
    </xf>
    <xf numFmtId="0" fontId="5" fillId="3" borderId="14" xfId="2" applyNumberFormat="1" applyFont="1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wrapText="1"/>
      <protection hidden="1"/>
    </xf>
    <xf numFmtId="0" fontId="0" fillId="2" borderId="25" xfId="0" applyFill="1" applyBorder="1" applyAlignment="1" applyProtection="1">
      <alignment wrapText="1"/>
      <protection hidden="1"/>
    </xf>
    <xf numFmtId="0" fontId="4" fillId="2" borderId="25" xfId="0" applyFont="1" applyFill="1" applyBorder="1" applyAlignment="1" applyProtection="1">
      <alignment wrapText="1"/>
      <protection hidden="1"/>
    </xf>
    <xf numFmtId="0" fontId="0" fillId="2" borderId="25" xfId="0" applyFill="1" applyBorder="1" applyAlignment="1" applyProtection="1">
      <protection hidden="1"/>
    </xf>
    <xf numFmtId="0" fontId="0" fillId="2" borderId="26" xfId="0" applyFill="1" applyBorder="1" applyAlignment="1" applyProtection="1">
      <alignment wrapText="1"/>
      <protection hidden="1"/>
    </xf>
    <xf numFmtId="0" fontId="0" fillId="2" borderId="19" xfId="0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vertical="top"/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4" fillId="2" borderId="0" xfId="0" applyFont="1" applyFill="1" applyBorder="1" applyAlignment="1" applyProtection="1">
      <alignment wrapText="1"/>
      <protection hidden="1"/>
    </xf>
    <xf numFmtId="0" fontId="0" fillId="2" borderId="0" xfId="0" applyFill="1" applyBorder="1" applyAlignment="1" applyProtection="1">
      <protection hidden="1"/>
    </xf>
    <xf numFmtId="0" fontId="0" fillId="2" borderId="27" xfId="0" applyFill="1" applyBorder="1" applyAlignment="1" applyProtection="1">
      <alignment wrapText="1"/>
      <protection hidden="1"/>
    </xf>
    <xf numFmtId="0" fontId="10" fillId="2" borderId="16" xfId="0" applyFont="1" applyFill="1" applyBorder="1" applyAlignment="1" applyProtection="1">
      <alignment vertical="top" wrapText="1"/>
      <protection hidden="1"/>
    </xf>
    <xf numFmtId="0" fontId="10" fillId="2" borderId="17" xfId="0" applyFont="1" applyFill="1" applyBorder="1" applyAlignment="1" applyProtection="1">
      <alignment vertical="top" wrapText="1"/>
      <protection hidden="1"/>
    </xf>
    <xf numFmtId="0" fontId="10" fillId="2" borderId="18" xfId="0" applyFont="1" applyFill="1" applyBorder="1" applyAlignment="1" applyProtection="1">
      <alignment vertical="top" wrapText="1"/>
      <protection hidden="1"/>
    </xf>
    <xf numFmtId="43" fontId="4" fillId="2" borderId="49" xfId="3" applyFont="1" applyFill="1" applyBorder="1" applyAlignment="1" applyProtection="1">
      <alignment horizontal="center"/>
      <protection hidden="1"/>
    </xf>
    <xf numFmtId="43" fontId="4" fillId="2" borderId="41" xfId="3" applyFont="1" applyFill="1" applyBorder="1" applyAlignment="1" applyProtection="1">
      <alignment horizontal="center"/>
      <protection hidden="1"/>
    </xf>
    <xf numFmtId="43" fontId="4" fillId="2" borderId="50" xfId="3" applyFont="1" applyFill="1" applyBorder="1" applyAlignment="1" applyProtection="1">
      <alignment horizontal="center"/>
      <protection hidden="1"/>
    </xf>
    <xf numFmtId="43" fontId="4" fillId="2" borderId="0" xfId="3" applyFont="1" applyFill="1" applyBorder="1" applyAlignment="1" applyProtection="1">
      <alignment horizontal="center"/>
      <protection hidden="1"/>
    </xf>
    <xf numFmtId="43" fontId="4" fillId="2" borderId="28" xfId="3" applyFont="1" applyFill="1" applyBorder="1" applyAlignment="1" applyProtection="1">
      <alignment horizontal="center"/>
      <protection hidden="1"/>
    </xf>
    <xf numFmtId="43" fontId="4" fillId="2" borderId="31" xfId="3" applyFont="1" applyFill="1" applyBorder="1" applyAlignment="1" applyProtection="1">
      <alignment horizontal="center"/>
      <protection hidden="1"/>
    </xf>
    <xf numFmtId="0" fontId="4" fillId="2" borderId="29" xfId="0" applyFont="1" applyFill="1" applyBorder="1" applyAlignment="1" applyProtection="1">
      <alignment wrapText="1"/>
      <protection hidden="1"/>
    </xf>
    <xf numFmtId="0" fontId="0" fillId="2" borderId="29" xfId="0" applyFill="1" applyBorder="1" applyAlignment="1" applyProtection="1">
      <protection hidden="1"/>
    </xf>
    <xf numFmtId="0" fontId="0" fillId="2" borderId="30" xfId="0" applyFill="1" applyBorder="1" applyAlignment="1" applyProtection="1">
      <protection hidden="1"/>
    </xf>
    <xf numFmtId="0" fontId="12" fillId="2" borderId="0" xfId="0" applyFont="1" applyFill="1" applyBorder="1" applyAlignment="1" applyProtection="1">
      <alignment horizontal="left" vertical="top" wrapText="1"/>
      <protection hidden="1"/>
    </xf>
    <xf numFmtId="0" fontId="12" fillId="2" borderId="31" xfId="0" applyFont="1" applyFill="1" applyBorder="1" applyAlignment="1" applyProtection="1">
      <alignment horizontal="left" vertical="top" wrapText="1"/>
      <protection hidden="1"/>
    </xf>
    <xf numFmtId="0" fontId="12" fillId="2" borderId="29" xfId="0" applyFont="1" applyFill="1" applyBorder="1" applyAlignment="1" applyProtection="1">
      <alignment horizontal="left" vertical="top"/>
      <protection hidden="1"/>
    </xf>
    <xf numFmtId="0" fontId="12" fillId="2" borderId="31" xfId="0" applyFont="1" applyFill="1" applyBorder="1" applyAlignment="1" applyProtection="1">
      <protection hidden="1"/>
    </xf>
    <xf numFmtId="0" fontId="10" fillId="2" borderId="32" xfId="0" applyFont="1" applyFill="1" applyBorder="1" applyAlignment="1" applyProtection="1">
      <protection hidden="1"/>
    </xf>
    <xf numFmtId="0" fontId="4" fillId="2" borderId="31" xfId="0" applyFont="1" applyFill="1" applyBorder="1" applyAlignment="1" applyProtection="1">
      <alignment wrapText="1"/>
      <protection hidden="1"/>
    </xf>
    <xf numFmtId="0" fontId="0" fillId="2" borderId="31" xfId="0" applyFill="1" applyBorder="1" applyAlignment="1" applyProtection="1">
      <protection hidden="1"/>
    </xf>
    <xf numFmtId="0" fontId="10" fillId="2" borderId="29" xfId="0" applyFont="1" applyFill="1" applyBorder="1" applyAlignment="1" applyProtection="1">
      <alignment horizontal="left" vertical="top" wrapText="1"/>
      <protection hidden="1"/>
    </xf>
    <xf numFmtId="0" fontId="14" fillId="2" borderId="0" xfId="0" applyFont="1" applyFill="1" applyBorder="1" applyAlignment="1" applyProtection="1">
      <alignment wrapText="1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44" fontId="10" fillId="2" borderId="0" xfId="0" applyNumberFormat="1" applyFont="1" applyFill="1" applyBorder="1" applyAlignment="1" applyProtection="1">
      <alignment wrapText="1"/>
      <protection hidden="1"/>
    </xf>
    <xf numFmtId="44" fontId="10" fillId="2" borderId="0" xfId="0" applyNumberFormat="1" applyFont="1" applyFill="1" applyBorder="1" applyAlignment="1" applyProtection="1">
      <protection hidden="1"/>
    </xf>
    <xf numFmtId="0" fontId="4" fillId="2" borderId="29" xfId="0" applyFont="1" applyFill="1" applyBorder="1" applyAlignment="1" applyProtection="1">
      <alignment vertical="top" wrapText="1"/>
      <protection hidden="1"/>
    </xf>
    <xf numFmtId="0" fontId="0" fillId="2" borderId="32" xfId="0" applyFill="1" applyBorder="1" applyAlignment="1" applyProtection="1">
      <alignment vertical="top"/>
      <protection hidden="1"/>
    </xf>
    <xf numFmtId="0" fontId="0" fillId="2" borderId="31" xfId="0" applyFill="1" applyBorder="1" applyAlignment="1" applyProtection="1">
      <alignment vertical="top"/>
      <protection hidden="1"/>
    </xf>
    <xf numFmtId="44" fontId="15" fillId="2" borderId="0" xfId="0" applyNumberFormat="1" applyFont="1" applyFill="1" applyBorder="1" applyAlignment="1" applyProtection="1">
      <alignment wrapText="1"/>
      <protection hidden="1"/>
    </xf>
    <xf numFmtId="44" fontId="15" fillId="2" borderId="0" xfId="0" applyNumberFormat="1" applyFont="1" applyFill="1" applyBorder="1" applyAlignment="1" applyProtection="1">
      <protection hidden="1"/>
    </xf>
    <xf numFmtId="44" fontId="4" fillId="2" borderId="0" xfId="0" applyNumberFormat="1" applyFont="1" applyFill="1" applyBorder="1" applyAlignment="1" applyProtection="1">
      <protection hidden="1"/>
    </xf>
    <xf numFmtId="0" fontId="4" fillId="2" borderId="29" xfId="0" applyFont="1" applyFill="1" applyBorder="1" applyAlignment="1" applyProtection="1">
      <alignment vertical="top"/>
      <protection hidden="1"/>
    </xf>
    <xf numFmtId="44" fontId="10" fillId="2" borderId="30" xfId="0" applyNumberFormat="1" applyFont="1" applyFill="1" applyBorder="1" applyAlignment="1" applyProtection="1">
      <alignment wrapText="1"/>
      <protection hidden="1"/>
    </xf>
    <xf numFmtId="0" fontId="12" fillId="2" borderId="28" xfId="0" applyFont="1" applyFill="1" applyBorder="1" applyAlignment="1" applyProtection="1">
      <protection hidden="1"/>
    </xf>
    <xf numFmtId="0" fontId="4" fillId="2" borderId="0" xfId="0" applyFont="1" applyFill="1" applyBorder="1" applyAlignment="1" applyProtection="1">
      <protection hidden="1"/>
    </xf>
    <xf numFmtId="0" fontId="12" fillId="4" borderId="28" xfId="0" applyFont="1" applyFill="1" applyBorder="1" applyAlignment="1" applyProtection="1">
      <protection hidden="1"/>
    </xf>
    <xf numFmtId="0" fontId="4" fillId="4" borderId="29" xfId="0" applyFont="1" applyFill="1" applyBorder="1" applyAlignment="1" applyProtection="1">
      <alignment wrapText="1"/>
      <protection hidden="1"/>
    </xf>
    <xf numFmtId="0" fontId="4" fillId="4" borderId="29" xfId="0" applyFont="1" applyFill="1" applyBorder="1" applyAlignment="1" applyProtection="1">
      <protection hidden="1"/>
    </xf>
    <xf numFmtId="0" fontId="1" fillId="2" borderId="0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protection hidden="1"/>
    </xf>
    <xf numFmtId="0" fontId="12" fillId="3" borderId="24" xfId="0" applyFont="1" applyFill="1" applyBorder="1" applyAlignment="1" applyProtection="1">
      <alignment vertical="top"/>
      <protection hidden="1"/>
    </xf>
    <xf numFmtId="0" fontId="12" fillId="3" borderId="25" xfId="0" applyFont="1" applyFill="1" applyBorder="1" applyProtection="1">
      <protection hidden="1"/>
    </xf>
    <xf numFmtId="0" fontId="1" fillId="3" borderId="25" xfId="0" applyFont="1" applyFill="1" applyBorder="1" applyProtection="1">
      <protection hidden="1"/>
    </xf>
    <xf numFmtId="0" fontId="4" fillId="3" borderId="25" xfId="0" applyFont="1" applyFill="1" applyBorder="1" applyProtection="1">
      <protection hidden="1"/>
    </xf>
    <xf numFmtId="0" fontId="1" fillId="3" borderId="25" xfId="0" applyFont="1" applyFill="1" applyBorder="1" applyAlignment="1" applyProtection="1">
      <protection hidden="1"/>
    </xf>
    <xf numFmtId="0" fontId="1" fillId="3" borderId="26" xfId="0" applyFont="1" applyFill="1" applyBorder="1" applyAlignment="1" applyProtection="1">
      <protection hidden="1"/>
    </xf>
    <xf numFmtId="0" fontId="4" fillId="3" borderId="19" xfId="0" applyFont="1" applyFill="1" applyBorder="1" applyProtection="1">
      <protection hidden="1"/>
    </xf>
    <xf numFmtId="0" fontId="4" fillId="3" borderId="0" xfId="0" applyFont="1" applyFill="1" applyBorder="1" applyProtection="1">
      <protection hidden="1"/>
    </xf>
    <xf numFmtId="0" fontId="1" fillId="3" borderId="0" xfId="0" applyFont="1" applyFill="1" applyBorder="1" applyProtection="1">
      <protection hidden="1"/>
    </xf>
    <xf numFmtId="0" fontId="1" fillId="3" borderId="0" xfId="0" applyFont="1" applyFill="1" applyBorder="1" applyAlignment="1" applyProtection="1">
      <protection hidden="1"/>
    </xf>
    <xf numFmtId="0" fontId="1" fillId="3" borderId="27" xfId="0" applyFont="1" applyFill="1" applyBorder="1" applyAlignment="1" applyProtection="1">
      <protection hidden="1"/>
    </xf>
    <xf numFmtId="0" fontId="12" fillId="3" borderId="19" xfId="0" applyFont="1" applyFill="1" applyBorder="1" applyProtection="1">
      <protection hidden="1"/>
    </xf>
    <xf numFmtId="0" fontId="12" fillId="3" borderId="23" xfId="0" applyFont="1" applyFill="1" applyBorder="1" applyProtection="1">
      <protection hidden="1"/>
    </xf>
    <xf numFmtId="0" fontId="0" fillId="2" borderId="23" xfId="0" applyFill="1" applyBorder="1" applyAlignment="1" applyProtection="1">
      <alignment wrapText="1"/>
      <protection hidden="1"/>
    </xf>
    <xf numFmtId="0" fontId="0" fillId="2" borderId="47" xfId="0" applyFill="1" applyBorder="1" applyAlignment="1" applyProtection="1">
      <alignment wrapText="1"/>
      <protection hidden="1"/>
    </xf>
    <xf numFmtId="0" fontId="4" fillId="2" borderId="47" xfId="0" applyFont="1" applyFill="1" applyBorder="1" applyAlignment="1" applyProtection="1">
      <alignment wrapText="1"/>
      <protection hidden="1"/>
    </xf>
    <xf numFmtId="0" fontId="0" fillId="2" borderId="47" xfId="0" applyFill="1" applyBorder="1" applyAlignment="1" applyProtection="1">
      <protection hidden="1"/>
    </xf>
    <xf numFmtId="0" fontId="0" fillId="2" borderId="48" xfId="0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0" fillId="0" borderId="0" xfId="0" applyAlignment="1" applyProtection="1">
      <protection hidden="1"/>
    </xf>
    <xf numFmtId="0" fontId="4" fillId="3" borderId="7" xfId="0" applyNumberFormat="1" applyFont="1" applyFill="1" applyBorder="1" applyAlignment="1" applyProtection="1">
      <alignment wrapText="1"/>
      <protection locked="0" hidden="1"/>
    </xf>
    <xf numFmtId="44" fontId="4" fillId="3" borderId="55" xfId="0" applyNumberFormat="1" applyFont="1" applyFill="1" applyBorder="1" applyAlignment="1" applyProtection="1">
      <alignment wrapText="1"/>
      <protection locked="0" hidden="1"/>
    </xf>
    <xf numFmtId="0" fontId="4" fillId="3" borderId="11" xfId="0" applyNumberFormat="1" applyFont="1" applyFill="1" applyBorder="1" applyAlignment="1" applyProtection="1">
      <alignment wrapText="1"/>
      <protection locked="0" hidden="1"/>
    </xf>
    <xf numFmtId="44" fontId="4" fillId="3" borderId="40" xfId="0" applyNumberFormat="1" applyFont="1" applyFill="1" applyBorder="1" applyAlignment="1" applyProtection="1">
      <alignment wrapText="1"/>
      <protection locked="0" hidden="1"/>
    </xf>
    <xf numFmtId="0" fontId="4" fillId="3" borderId="13" xfId="0" applyNumberFormat="1" applyFont="1" applyFill="1" applyBorder="1" applyAlignment="1" applyProtection="1">
      <alignment wrapText="1"/>
      <protection locked="0" hidden="1"/>
    </xf>
    <xf numFmtId="44" fontId="4" fillId="3" borderId="54" xfId="0" applyNumberFormat="1" applyFont="1" applyFill="1" applyBorder="1" applyAlignment="1" applyProtection="1">
      <alignment wrapText="1"/>
      <protection locked="0" hidden="1"/>
    </xf>
    <xf numFmtId="49" fontId="4" fillId="3" borderId="35" xfId="0" applyNumberFormat="1" applyFont="1" applyFill="1" applyBorder="1" applyAlignment="1" applyProtection="1">
      <alignment wrapText="1"/>
      <protection locked="0" hidden="1"/>
    </xf>
    <xf numFmtId="0" fontId="14" fillId="3" borderId="8" xfId="0" applyFont="1" applyFill="1" applyBorder="1" applyAlignment="1" applyProtection="1">
      <alignment horizontal="left" wrapText="1"/>
      <protection locked="0" hidden="1"/>
    </xf>
    <xf numFmtId="49" fontId="4" fillId="3" borderId="40" xfId="0" applyNumberFormat="1" applyFont="1" applyFill="1" applyBorder="1" applyAlignment="1" applyProtection="1">
      <alignment wrapText="1"/>
      <protection locked="0" hidden="1"/>
    </xf>
    <xf numFmtId="0" fontId="14" fillId="3" borderId="44" xfId="0" applyFont="1" applyFill="1" applyBorder="1" applyAlignment="1" applyProtection="1">
      <alignment horizontal="left" wrapText="1"/>
      <protection locked="0" hidden="1"/>
    </xf>
    <xf numFmtId="49" fontId="4" fillId="3" borderId="45" xfId="0" applyNumberFormat="1" applyFont="1" applyFill="1" applyBorder="1" applyAlignment="1" applyProtection="1">
      <alignment wrapText="1"/>
      <protection locked="0" hidden="1"/>
    </xf>
    <xf numFmtId="165" fontId="4" fillId="3" borderId="37" xfId="0" applyNumberFormat="1" applyFont="1" applyFill="1" applyBorder="1" applyAlignment="1" applyProtection="1">
      <protection locked="0" hidden="1"/>
    </xf>
    <xf numFmtId="49" fontId="4" fillId="3" borderId="8" xfId="0" applyNumberFormat="1" applyFont="1" applyFill="1" applyBorder="1" applyAlignment="1" applyProtection="1">
      <alignment wrapText="1"/>
      <protection locked="0" hidden="1"/>
    </xf>
    <xf numFmtId="44" fontId="4" fillId="3" borderId="8" xfId="0" applyNumberFormat="1" applyFont="1" applyFill="1" applyBorder="1" applyAlignment="1" applyProtection="1">
      <alignment wrapText="1"/>
      <protection locked="0" hidden="1"/>
    </xf>
    <xf numFmtId="44" fontId="4" fillId="3" borderId="40" xfId="0" applyNumberFormat="1" applyFont="1" applyFill="1" applyBorder="1" applyAlignment="1" applyProtection="1">
      <protection locked="0" hidden="1"/>
    </xf>
    <xf numFmtId="49" fontId="4" fillId="3" borderId="44" xfId="0" applyNumberFormat="1" applyFont="1" applyFill="1" applyBorder="1" applyAlignment="1" applyProtection="1">
      <alignment wrapText="1"/>
      <protection locked="0" hidden="1"/>
    </xf>
    <xf numFmtId="44" fontId="4" fillId="3" borderId="44" xfId="0" applyNumberFormat="1" applyFont="1" applyFill="1" applyBorder="1" applyAlignment="1" applyProtection="1">
      <alignment wrapText="1"/>
      <protection locked="0" hidden="1"/>
    </xf>
    <xf numFmtId="44" fontId="4" fillId="3" borderId="45" xfId="0" applyNumberFormat="1" applyFont="1" applyFill="1" applyBorder="1" applyAlignment="1" applyProtection="1">
      <protection locked="0" hidden="1"/>
    </xf>
    <xf numFmtId="0" fontId="14" fillId="2" borderId="38" xfId="0" applyNumberFormat="1" applyFont="1" applyFill="1" applyBorder="1" applyAlignment="1" applyProtection="1">
      <alignment wrapText="1"/>
      <protection hidden="1"/>
    </xf>
    <xf numFmtId="0" fontId="14" fillId="2" borderId="33" xfId="0" applyNumberFormat="1" applyFont="1" applyFill="1" applyBorder="1" applyAlignment="1" applyProtection="1">
      <alignment wrapText="1"/>
      <protection hidden="1"/>
    </xf>
    <xf numFmtId="0" fontId="10" fillId="2" borderId="28" xfId="0" applyFont="1" applyFill="1" applyBorder="1" applyAlignment="1" applyProtection="1">
      <alignment wrapText="1"/>
      <protection hidden="1"/>
    </xf>
    <xf numFmtId="0" fontId="14" fillId="2" borderId="42" xfId="0" applyNumberFormat="1" applyFont="1" applyFill="1" applyBorder="1" applyAlignment="1" applyProtection="1">
      <alignment wrapText="1"/>
      <protection hidden="1"/>
    </xf>
    <xf numFmtId="0" fontId="14" fillId="2" borderId="28" xfId="0" applyFont="1" applyFill="1" applyBorder="1" applyAlignment="1" applyProtection="1">
      <alignment wrapText="1"/>
      <protection hidden="1"/>
    </xf>
    <xf numFmtId="0" fontId="14" fillId="2" borderId="29" xfId="0" applyFont="1" applyFill="1" applyBorder="1" applyAlignment="1" applyProtection="1">
      <alignment wrapText="1"/>
      <protection hidden="1"/>
    </xf>
    <xf numFmtId="0" fontId="18" fillId="0" borderId="0" xfId="0" applyFont="1"/>
    <xf numFmtId="3" fontId="0" fillId="0" borderId="0" xfId="4" applyNumberFormat="1" applyFont="1"/>
    <xf numFmtId="167" fontId="5" fillId="0" borderId="64" xfId="4" applyNumberFormat="1" applyFont="1" applyBorder="1"/>
    <xf numFmtId="167" fontId="5" fillId="0" borderId="65" xfId="4" applyNumberFormat="1" applyFont="1" applyBorder="1"/>
    <xf numFmtId="167" fontId="5" fillId="0" borderId="0" xfId="4" applyNumberFormat="1" applyFont="1" applyBorder="1"/>
    <xf numFmtId="167" fontId="5" fillId="0" borderId="0" xfId="4" applyNumberFormat="1" applyFont="1"/>
    <xf numFmtId="167" fontId="5" fillId="0" borderId="66" xfId="4" applyNumberFormat="1" applyFont="1" applyBorder="1"/>
    <xf numFmtId="167" fontId="5" fillId="0" borderId="67" xfId="4" applyNumberFormat="1" applyFont="1" applyBorder="1"/>
    <xf numFmtId="167" fontId="5" fillId="0" borderId="68" xfId="4" applyNumberFormat="1" applyFont="1" applyBorder="1"/>
    <xf numFmtId="0" fontId="5" fillId="3" borderId="40" xfId="2" applyFont="1" applyFill="1" applyBorder="1" applyAlignment="1" applyProtection="1">
      <alignment horizontal="left" vertical="top"/>
      <protection locked="0" hidden="1"/>
    </xf>
    <xf numFmtId="0" fontId="5" fillId="3" borderId="57" xfId="2" applyFont="1" applyFill="1" applyBorder="1" applyAlignment="1" applyProtection="1">
      <alignment horizontal="left" vertical="top"/>
      <protection locked="0" hidden="1"/>
    </xf>
    <xf numFmtId="0" fontId="5" fillId="3" borderId="52" xfId="2" applyFont="1" applyFill="1" applyBorder="1" applyAlignment="1" applyProtection="1">
      <alignment horizontal="left" vertical="top"/>
      <protection locked="0" hidden="1"/>
    </xf>
    <xf numFmtId="0" fontId="7" fillId="2" borderId="1" xfId="2" applyFont="1" applyFill="1" applyBorder="1" applyAlignment="1" applyProtection="1">
      <alignment horizontal="left" vertical="top" wrapText="1"/>
      <protection hidden="1"/>
    </xf>
    <xf numFmtId="0" fontId="7" fillId="2" borderId="4" xfId="2" applyFont="1" applyFill="1" applyBorder="1" applyAlignment="1" applyProtection="1">
      <alignment horizontal="left" vertical="top" wrapText="1"/>
      <protection hidden="1"/>
    </xf>
    <xf numFmtId="0" fontId="7" fillId="2" borderId="2" xfId="2" applyFont="1" applyFill="1" applyBorder="1" applyAlignment="1" applyProtection="1">
      <alignment horizontal="left" vertical="top" wrapText="1"/>
      <protection hidden="1"/>
    </xf>
    <xf numFmtId="0" fontId="7" fillId="2" borderId="5" xfId="2" applyFont="1" applyFill="1" applyBorder="1" applyAlignment="1" applyProtection="1">
      <alignment horizontal="left" vertical="top" wrapText="1"/>
      <protection hidden="1"/>
    </xf>
    <xf numFmtId="0" fontId="7" fillId="2" borderId="3" xfId="1" applyFont="1" applyFill="1" applyBorder="1" applyAlignment="1" applyProtection="1">
      <alignment horizontal="left" vertical="top"/>
      <protection hidden="1"/>
    </xf>
    <xf numFmtId="0" fontId="7" fillId="2" borderId="6" xfId="1" applyFont="1" applyFill="1" applyBorder="1" applyAlignment="1" applyProtection="1">
      <alignment horizontal="left" vertical="top"/>
      <protection hidden="1"/>
    </xf>
    <xf numFmtId="0" fontId="8" fillId="2" borderId="0" xfId="2" applyFont="1" applyFill="1" applyAlignment="1" applyProtection="1">
      <alignment horizontal="left" vertical="top" wrapText="1"/>
      <protection hidden="1"/>
    </xf>
    <xf numFmtId="0" fontId="7" fillId="2" borderId="53" xfId="2" applyFont="1" applyFill="1" applyBorder="1" applyAlignment="1" applyProtection="1">
      <alignment horizontal="left" vertical="top" wrapText="1"/>
      <protection hidden="1"/>
    </xf>
    <xf numFmtId="0" fontId="7" fillId="2" borderId="63" xfId="2" applyFont="1" applyFill="1" applyBorder="1" applyAlignment="1" applyProtection="1">
      <alignment horizontal="left" vertical="top" wrapText="1"/>
      <protection hidden="1"/>
    </xf>
    <xf numFmtId="0" fontId="7" fillId="2" borderId="24" xfId="2" applyFont="1" applyFill="1" applyBorder="1" applyAlignment="1" applyProtection="1">
      <alignment horizontal="left" vertical="top"/>
      <protection hidden="1"/>
    </xf>
    <xf numFmtId="0" fontId="7" fillId="2" borderId="19" xfId="2" applyFont="1" applyFill="1" applyBorder="1" applyAlignment="1" applyProtection="1">
      <alignment horizontal="left" vertical="top"/>
      <protection hidden="1"/>
    </xf>
    <xf numFmtId="0" fontId="7" fillId="2" borderId="53" xfId="2" applyFont="1" applyFill="1" applyBorder="1" applyAlignment="1" applyProtection="1">
      <alignment horizontal="left" vertical="top"/>
      <protection hidden="1"/>
    </xf>
    <xf numFmtId="0" fontId="7" fillId="2" borderId="63" xfId="2" applyFont="1" applyFill="1" applyBorder="1" applyAlignment="1" applyProtection="1">
      <alignment horizontal="left" vertical="top"/>
      <protection hidden="1"/>
    </xf>
    <xf numFmtId="0" fontId="7" fillId="2" borderId="61" xfId="2" applyFont="1" applyFill="1" applyBorder="1" applyAlignment="1" applyProtection="1">
      <alignment horizontal="left" vertical="top" wrapText="1"/>
      <protection hidden="1"/>
    </xf>
    <xf numFmtId="0" fontId="7" fillId="2" borderId="62" xfId="2" applyFont="1" applyFill="1" applyBorder="1" applyAlignment="1" applyProtection="1">
      <alignment horizontal="left" vertical="top" wrapText="1"/>
      <protection hidden="1"/>
    </xf>
    <xf numFmtId="0" fontId="5" fillId="3" borderId="55" xfId="2" applyFont="1" applyFill="1" applyBorder="1" applyAlignment="1" applyProtection="1">
      <alignment horizontal="left" vertical="top"/>
      <protection locked="0" hidden="1"/>
    </xf>
    <xf numFmtId="0" fontId="5" fillId="3" borderId="56" xfId="2" applyFont="1" applyFill="1" applyBorder="1" applyAlignment="1" applyProtection="1">
      <alignment horizontal="left" vertical="top"/>
      <protection locked="0" hidden="1"/>
    </xf>
    <xf numFmtId="0" fontId="5" fillId="3" borderId="59" xfId="2" applyFont="1" applyFill="1" applyBorder="1" applyAlignment="1" applyProtection="1">
      <alignment horizontal="left" vertical="top"/>
      <protection locked="0" hidden="1"/>
    </xf>
    <xf numFmtId="0" fontId="7" fillId="2" borderId="51" xfId="2" applyFont="1" applyFill="1" applyBorder="1" applyAlignment="1" applyProtection="1">
      <alignment horizontal="left" vertical="top" wrapText="1"/>
      <protection hidden="1"/>
    </xf>
    <xf numFmtId="0" fontId="7" fillId="2" borderId="28" xfId="2" applyFont="1" applyFill="1" applyBorder="1" applyAlignment="1" applyProtection="1">
      <alignment horizontal="left" vertical="top"/>
      <protection hidden="1"/>
    </xf>
    <xf numFmtId="0" fontId="7" fillId="2" borderId="29" xfId="2" applyFont="1" applyFill="1" applyBorder="1" applyAlignment="1" applyProtection="1">
      <alignment horizontal="left" vertical="top"/>
      <protection hidden="1"/>
    </xf>
    <xf numFmtId="0" fontId="7" fillId="2" borderId="30" xfId="2" applyFont="1" applyFill="1" applyBorder="1" applyAlignment="1" applyProtection="1">
      <alignment horizontal="left" vertical="top"/>
      <protection hidden="1"/>
    </xf>
    <xf numFmtId="0" fontId="5" fillId="3" borderId="54" xfId="2" applyFont="1" applyFill="1" applyBorder="1" applyAlignment="1" applyProtection="1">
      <alignment horizontal="left" vertical="top"/>
      <protection locked="0" hidden="1"/>
    </xf>
    <xf numFmtId="0" fontId="5" fillId="3" borderId="58" xfId="2" applyFont="1" applyFill="1" applyBorder="1" applyAlignment="1" applyProtection="1">
      <alignment horizontal="left" vertical="top"/>
      <protection locked="0" hidden="1"/>
    </xf>
    <xf numFmtId="0" fontId="5" fillId="3" borderId="60" xfId="2" applyFont="1" applyFill="1" applyBorder="1" applyAlignment="1" applyProtection="1">
      <alignment horizontal="left" vertical="top"/>
      <protection locked="0" hidden="1"/>
    </xf>
    <xf numFmtId="0" fontId="14" fillId="3" borderId="8" xfId="0" applyFont="1" applyFill="1" applyBorder="1" applyAlignment="1" applyProtection="1">
      <alignment horizontal="center" wrapText="1"/>
      <protection locked="0" hidden="1"/>
    </xf>
    <xf numFmtId="0" fontId="10" fillId="2" borderId="28" xfId="0" applyFont="1" applyFill="1" applyBorder="1" applyAlignment="1" applyProtection="1">
      <alignment vertical="top" wrapText="1"/>
      <protection hidden="1"/>
    </xf>
    <xf numFmtId="0" fontId="10" fillId="2" borderId="29" xfId="0" applyFont="1" applyFill="1" applyBorder="1" applyAlignment="1" applyProtection="1">
      <alignment vertical="top" wrapText="1"/>
      <protection hidden="1"/>
    </xf>
    <xf numFmtId="0" fontId="11" fillId="2" borderId="28" xfId="0" applyFont="1" applyFill="1" applyBorder="1" applyAlignment="1" applyProtection="1">
      <alignment wrapText="1"/>
      <protection hidden="1"/>
    </xf>
    <xf numFmtId="0" fontId="11" fillId="2" borderId="29" xfId="0" applyFont="1" applyFill="1" applyBorder="1" applyAlignment="1" applyProtection="1">
      <alignment wrapText="1"/>
      <protection hidden="1"/>
    </xf>
    <xf numFmtId="0" fontId="14" fillId="3" borderId="1" xfId="0" applyFont="1" applyFill="1" applyBorder="1" applyAlignment="1" applyProtection="1">
      <alignment horizontal="center" wrapText="1"/>
      <protection locked="0" hidden="1"/>
    </xf>
    <xf numFmtId="0" fontId="14" fillId="3" borderId="61" xfId="0" applyFont="1" applyFill="1" applyBorder="1" applyAlignment="1" applyProtection="1">
      <alignment horizontal="center" wrapText="1"/>
      <protection locked="0" hidden="1"/>
    </xf>
    <xf numFmtId="0" fontId="10" fillId="2" borderId="29" xfId="0" applyFont="1" applyFill="1" applyBorder="1" applyAlignment="1" applyProtection="1">
      <alignment horizontal="center" wrapText="1"/>
      <protection hidden="1"/>
    </xf>
    <xf numFmtId="0" fontId="10" fillId="2" borderId="46" xfId="0" applyFont="1" applyFill="1" applyBorder="1" applyAlignment="1" applyProtection="1">
      <alignment horizontal="center" wrapText="1"/>
      <protection hidden="1"/>
    </xf>
    <xf numFmtId="0" fontId="14" fillId="3" borderId="33" xfId="0" quotePrefix="1" applyFont="1" applyFill="1" applyBorder="1" applyAlignment="1" applyProtection="1">
      <alignment wrapText="1"/>
      <protection locked="0" hidden="1"/>
    </xf>
    <xf numFmtId="0" fontId="14" fillId="3" borderId="34" xfId="0" applyFont="1" applyFill="1" applyBorder="1" applyAlignment="1" applyProtection="1">
      <alignment wrapText="1"/>
      <protection locked="0" hidden="1"/>
    </xf>
    <xf numFmtId="0" fontId="10" fillId="2" borderId="28" xfId="0" applyFont="1" applyFill="1" applyBorder="1" applyAlignment="1" applyProtection="1">
      <alignment horizontal="left" vertical="top" wrapText="1"/>
      <protection hidden="1"/>
    </xf>
    <xf numFmtId="0" fontId="10" fillId="2" borderId="46" xfId="0" applyFont="1" applyFill="1" applyBorder="1" applyAlignment="1" applyProtection="1">
      <alignment horizontal="left" vertical="top" wrapText="1"/>
      <protection hidden="1"/>
    </xf>
    <xf numFmtId="0" fontId="14" fillId="3" borderId="38" xfId="0" applyFont="1" applyFill="1" applyBorder="1" applyAlignment="1" applyProtection="1">
      <alignment wrapText="1"/>
      <protection locked="0" hidden="1"/>
    </xf>
    <xf numFmtId="0" fontId="14" fillId="3" borderId="39" xfId="0" applyFont="1" applyFill="1" applyBorder="1" applyAlignment="1" applyProtection="1">
      <alignment wrapText="1"/>
      <protection locked="0" hidden="1"/>
    </xf>
    <xf numFmtId="0" fontId="14" fillId="3" borderId="38" xfId="0" quotePrefix="1" applyFont="1" applyFill="1" applyBorder="1" applyAlignment="1" applyProtection="1">
      <alignment wrapText="1"/>
      <protection locked="0" hidden="1"/>
    </xf>
    <xf numFmtId="0" fontId="14" fillId="3" borderId="42" xfId="0" applyFont="1" applyFill="1" applyBorder="1" applyAlignment="1" applyProtection="1">
      <alignment wrapText="1"/>
      <protection locked="0" hidden="1"/>
    </xf>
    <xf numFmtId="0" fontId="14" fillId="3" borderId="43" xfId="0" applyFont="1" applyFill="1" applyBorder="1" applyAlignment="1" applyProtection="1">
      <alignment wrapText="1"/>
      <protection locked="0" hidden="1"/>
    </xf>
    <xf numFmtId="0" fontId="10" fillId="2" borderId="28" xfId="0" applyFont="1" applyFill="1" applyBorder="1" applyAlignment="1" applyProtection="1">
      <alignment horizontal="left" vertical="top"/>
      <protection hidden="1"/>
    </xf>
    <xf numFmtId="0" fontId="10" fillId="2" borderId="46" xfId="0" applyFont="1" applyFill="1" applyBorder="1" applyAlignment="1" applyProtection="1">
      <alignment horizontal="left" vertical="top"/>
      <protection hidden="1"/>
    </xf>
    <xf numFmtId="0" fontId="4" fillId="3" borderId="0" xfId="0" applyFont="1" applyFill="1" applyBorder="1" applyAlignment="1" applyProtection="1">
      <alignment horizontal="center"/>
      <protection locked="0" hidden="1"/>
    </xf>
    <xf numFmtId="0" fontId="4" fillId="3" borderId="27" xfId="0" applyFont="1" applyFill="1" applyBorder="1" applyAlignment="1" applyProtection="1">
      <alignment horizontal="center"/>
      <protection locked="0" hidden="1"/>
    </xf>
    <xf numFmtId="0" fontId="4" fillId="3" borderId="47" xfId="0" applyFont="1" applyFill="1" applyBorder="1" applyAlignment="1" applyProtection="1">
      <alignment horizontal="center"/>
      <protection locked="0" hidden="1"/>
    </xf>
    <xf numFmtId="0" fontId="4" fillId="3" borderId="48" xfId="0" applyFont="1" applyFill="1" applyBorder="1" applyAlignment="1" applyProtection="1">
      <alignment horizontal="center"/>
      <protection locked="0" hidden="1"/>
    </xf>
    <xf numFmtId="0" fontId="14" fillId="3" borderId="42" xfId="0" quotePrefix="1" applyFont="1" applyFill="1" applyBorder="1" applyAlignment="1" applyProtection="1">
      <alignment wrapText="1"/>
      <protection locked="0" hidden="1"/>
    </xf>
    <xf numFmtId="0" fontId="14" fillId="2" borderId="28" xfId="0" applyFont="1" applyFill="1" applyBorder="1" applyAlignment="1" applyProtection="1">
      <alignment wrapText="1"/>
      <protection hidden="1"/>
    </xf>
    <xf numFmtId="0" fontId="14" fillId="2" borderId="29" xfId="0" applyFont="1" applyFill="1" applyBorder="1" applyAlignment="1" applyProtection="1">
      <alignment wrapText="1"/>
      <protection hidden="1"/>
    </xf>
    <xf numFmtId="0" fontId="16" fillId="3" borderId="24" xfId="0" applyFont="1" applyFill="1" applyBorder="1" applyAlignment="1" applyProtection="1">
      <alignment horizontal="left" vertical="top" wrapText="1"/>
      <protection hidden="1"/>
    </xf>
    <xf numFmtId="0" fontId="16" fillId="3" borderId="25" xfId="0" applyFont="1" applyFill="1" applyBorder="1" applyAlignment="1" applyProtection="1">
      <alignment horizontal="left" vertical="top" wrapText="1"/>
      <protection hidden="1"/>
    </xf>
    <xf numFmtId="0" fontId="16" fillId="3" borderId="26" xfId="0" applyFont="1" applyFill="1" applyBorder="1" applyAlignment="1" applyProtection="1">
      <alignment horizontal="left" vertical="top" wrapText="1"/>
      <protection hidden="1"/>
    </xf>
    <xf numFmtId="0" fontId="4" fillId="3" borderId="19" xfId="0" applyFont="1" applyFill="1" applyBorder="1" applyAlignment="1" applyProtection="1">
      <alignment horizontal="left" vertical="top" wrapText="1"/>
      <protection locked="0" hidden="1"/>
    </xf>
    <xf numFmtId="0" fontId="4" fillId="3" borderId="0" xfId="0" applyFont="1" applyFill="1" applyBorder="1" applyAlignment="1" applyProtection="1">
      <alignment horizontal="left" vertical="top" wrapText="1"/>
      <protection locked="0" hidden="1"/>
    </xf>
    <xf numFmtId="0" fontId="4" fillId="3" borderId="27" xfId="0" applyFont="1" applyFill="1" applyBorder="1" applyAlignment="1" applyProtection="1">
      <alignment horizontal="left" vertical="top" wrapText="1"/>
      <protection locked="0" hidden="1"/>
    </xf>
    <xf numFmtId="0" fontId="4" fillId="3" borderId="23" xfId="0" applyFont="1" applyFill="1" applyBorder="1" applyAlignment="1" applyProtection="1">
      <alignment horizontal="left" vertical="top" wrapText="1"/>
      <protection locked="0" hidden="1"/>
    </xf>
    <xf numFmtId="0" fontId="4" fillId="3" borderId="47" xfId="0" applyFont="1" applyFill="1" applyBorder="1" applyAlignment="1" applyProtection="1">
      <alignment horizontal="left" vertical="top" wrapText="1"/>
      <protection locked="0" hidden="1"/>
    </xf>
    <xf numFmtId="0" fontId="4" fillId="3" borderId="48" xfId="0" applyFont="1" applyFill="1" applyBorder="1" applyAlignment="1" applyProtection="1">
      <alignment horizontal="left" vertical="top" wrapText="1"/>
      <protection locked="0" hidden="1"/>
    </xf>
  </cellXfs>
  <cellStyles count="5">
    <cellStyle name="Komma" xfId="4" builtinId="3"/>
    <cellStyle name="Komma 2" xfId="3" xr:uid="{00000000-0005-0000-0000-000001000000}"/>
    <cellStyle name="Standaard" xfId="0" builtinId="0"/>
    <cellStyle name="Standaard 2" xfId="1" xr:uid="{00000000-0005-0000-0000-000003000000}"/>
    <cellStyle name="Standaard 3" xfId="2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195302</xdr:colOff>
      <xdr:row>44</xdr:row>
      <xdr:rowOff>44534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97EE35E-223F-47B8-896E-CD481948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156882"/>
          <a:ext cx="10885714" cy="6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19</xdr:col>
      <xdr:colOff>14350</xdr:colOff>
      <xdr:row>76</xdr:row>
      <xdr:rowOff>155695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379D444-72C1-4130-A310-E2117170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" y="7059706"/>
          <a:ext cx="10704762" cy="5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showGridLines="0" topLeftCell="A37" zoomScale="85" zoomScaleNormal="85" zoomScaleSheetLayoutView="100" workbookViewId="0">
      <selection activeCell="U40" sqref="U40"/>
    </sheetView>
  </sheetViews>
  <sheetFormatPr defaultColWidth="0" defaultRowHeight="13.2" zeroHeight="1" x14ac:dyDescent="0.25"/>
  <cols>
    <col min="1" max="1" width="2.109375" customWidth="1"/>
    <col min="2" max="20" width="8.88671875" customWidth="1"/>
    <col min="21" max="21" width="0" hidden="1" customWidth="1"/>
    <col min="22" max="16384" width="8.88671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</sheetData>
  <sheetProtection algorithmName="SHA-512" hashValue="rTk1NEO5h2YZ/L3B20kBTcBmjItBrDEV+kpUY21+OjFfsKheDWSP0yHrtwY5qJT7lGwJiLqoEso7/C0JuwM/pQ==" saltValue="G5a/ZN7DN3NzYw2iiYwCLQ==" spinCount="100000" sheet="1" objects="1" scenarios="1"/>
  <pageMargins left="0.7" right="0.7" top="0.75" bottom="0.75" header="0.3" footer="0.3"/>
  <pageSetup paperSize="9" scale="74" orientation="landscape" verticalDpi="0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zoomScale="115" zoomScaleNormal="115" workbookViewId="0">
      <selection activeCell="F14" sqref="F14"/>
    </sheetView>
  </sheetViews>
  <sheetFormatPr defaultColWidth="21.44140625" defaultRowHeight="13.2" x14ac:dyDescent="0.25"/>
  <cols>
    <col min="1" max="1" width="5.109375" style="27" customWidth="1"/>
    <col min="2" max="3" width="21.44140625" style="27"/>
    <col min="4" max="4" width="19.5546875" style="27" customWidth="1"/>
    <col min="5" max="5" width="21.44140625" style="27"/>
    <col min="6" max="6" width="19.44140625" style="27" customWidth="1"/>
    <col min="7" max="7" width="21.109375" style="27" customWidth="1"/>
    <col min="8" max="8" width="21.44140625" style="27"/>
    <col min="9" max="9" width="15.44140625" style="27" customWidth="1"/>
    <col min="10" max="10" width="26" style="27" customWidth="1"/>
    <col min="11" max="11" width="19.33203125" style="27" customWidth="1"/>
    <col min="12" max="16384" width="21.44140625" style="27"/>
  </cols>
  <sheetData>
    <row r="1" spans="1:12" ht="24.6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3.8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8" t="s">
        <v>1</v>
      </c>
      <c r="B3" s="29"/>
      <c r="C3" s="29"/>
      <c r="D3" s="29"/>
      <c r="E3" s="29"/>
      <c r="F3" s="30"/>
      <c r="G3" s="30"/>
      <c r="H3" s="30"/>
      <c r="I3" s="30"/>
      <c r="J3" s="30"/>
      <c r="K3" s="30"/>
      <c r="L3" s="30"/>
    </row>
    <row r="4" spans="1:12" ht="13.8" thickBot="1" x14ac:dyDescent="0.3">
      <c r="A4" s="28"/>
      <c r="B4" s="29"/>
      <c r="C4" s="29"/>
      <c r="D4" s="29"/>
      <c r="E4" s="29"/>
      <c r="F4" s="30"/>
      <c r="G4" s="30"/>
      <c r="H4" s="30"/>
      <c r="I4" s="30"/>
      <c r="J4" s="30"/>
      <c r="K4" s="30"/>
      <c r="L4" s="30"/>
    </row>
    <row r="5" spans="1:12" x14ac:dyDescent="0.25">
      <c r="A5" s="187" t="s">
        <v>2</v>
      </c>
      <c r="B5" s="189" t="s">
        <v>3</v>
      </c>
      <c r="C5" s="185" t="s">
        <v>4</v>
      </c>
      <c r="D5" s="189" t="s">
        <v>5</v>
      </c>
      <c r="E5" s="191" t="s">
        <v>6</v>
      </c>
      <c r="F5" s="178" t="s">
        <v>7</v>
      </c>
      <c r="G5" s="185" t="s">
        <v>8</v>
      </c>
      <c r="H5" s="191" t="s">
        <v>9</v>
      </c>
      <c r="I5" s="178" t="s">
        <v>10</v>
      </c>
      <c r="J5" s="180" t="s">
        <v>11</v>
      </c>
      <c r="K5" s="180" t="s">
        <v>12</v>
      </c>
      <c r="L5" s="182" t="s">
        <v>13</v>
      </c>
    </row>
    <row r="6" spans="1:12" ht="13.8" thickBot="1" x14ac:dyDescent="0.3">
      <c r="A6" s="188"/>
      <c r="B6" s="190"/>
      <c r="C6" s="186"/>
      <c r="D6" s="190"/>
      <c r="E6" s="192"/>
      <c r="F6" s="179"/>
      <c r="G6" s="196"/>
      <c r="H6" s="192"/>
      <c r="I6" s="179"/>
      <c r="J6" s="181"/>
      <c r="K6" s="181"/>
      <c r="L6" s="183"/>
    </row>
    <row r="7" spans="1:12" x14ac:dyDescent="0.25">
      <c r="A7" s="31">
        <v>1</v>
      </c>
      <c r="B7" s="48" t="s">
        <v>14</v>
      </c>
      <c r="C7" s="49"/>
      <c r="D7" s="49"/>
      <c r="E7" s="50"/>
      <c r="F7" s="32">
        <f>IFERROR(IF(C7="VSNU",INDEX(Tabel_VSNU,MATCH($E7,hulpsheets!$A$12:$A$108,0),MATCH($D7,hulpsheets!$A$12:$F$12,0)),IF(C7="NFU",INDEX(Tabel_NFU,MATCH($E7,hulpsheets!$H$12:$H$108,0),MATCH($D7,hulpsheets!$H$12:$N$12,0)),IF(C7="Other",0,0))),0)</f>
        <v>0</v>
      </c>
      <c r="G7" s="55"/>
      <c r="H7" s="56">
        <v>1</v>
      </c>
      <c r="I7" s="1">
        <f>IF(F7&gt;0,F7*H7,G7*E7*H7)</f>
        <v>0</v>
      </c>
      <c r="J7" s="1">
        <f>IF(C7="other",I7*0.4,0)</f>
        <v>0</v>
      </c>
      <c r="K7" s="61"/>
      <c r="L7" s="2">
        <f>IF(C7="other",((I7+J7)*(1+K7)),I7)</f>
        <v>0</v>
      </c>
    </row>
    <row r="8" spans="1:12" x14ac:dyDescent="0.25">
      <c r="A8" s="33">
        <v>2</v>
      </c>
      <c r="B8" s="48" t="s">
        <v>14</v>
      </c>
      <c r="C8" s="51"/>
      <c r="D8" s="51"/>
      <c r="E8" s="52"/>
      <c r="F8" s="34">
        <f>IFERROR(IF(C8="VSNU",INDEX(Tabel_VSNU,MATCH($E8,hulpsheets!$A$12:$A$108,0),MATCH($D8,hulpsheets!$A$12:$F$12,0)),IF(C8="NFU",INDEX(Tabel_NFU,MATCH($E8,hulpsheets!$H$12:$H$108,0),MATCH($D8,hulpsheets!$H$12:$N$12,0)),IF(C8="Other",0,0))),0)</f>
        <v>0</v>
      </c>
      <c r="G8" s="57"/>
      <c r="H8" s="58">
        <v>1</v>
      </c>
      <c r="I8" s="3">
        <f t="shared" ref="I8:I21" si="0">IF(F8&gt;0,F8*H8,G8*E8*H8)</f>
        <v>0</v>
      </c>
      <c r="J8" s="3">
        <f t="shared" ref="J8:J21" si="1">IF(C8="other",I8*0.4,0)</f>
        <v>0</v>
      </c>
      <c r="K8" s="62"/>
      <c r="L8" s="4">
        <f>IF(C8="other",((I8+J8)*(1+K8)),I8)</f>
        <v>0</v>
      </c>
    </row>
    <row r="9" spans="1:12" x14ac:dyDescent="0.25">
      <c r="A9" s="33">
        <v>3</v>
      </c>
      <c r="B9" s="48" t="s">
        <v>14</v>
      </c>
      <c r="C9" s="51"/>
      <c r="D9" s="51"/>
      <c r="E9" s="52"/>
      <c r="F9" s="34">
        <f>IFERROR(IF(C9="VSNU",INDEX(Tabel_VSNU,MATCH($E9,hulpsheets!$A$12:$A$108,0),MATCH($D9,hulpsheets!$A$12:$F$12,0)),IF(C9="NFU",INDEX(Tabel_NFU,MATCH($E9,hulpsheets!$H$12:$H$108,0),MATCH($D9,hulpsheets!$H$12:$N$12,0)),IF(C9="Other",0,0))),0)</f>
        <v>0</v>
      </c>
      <c r="G9" s="57"/>
      <c r="H9" s="58">
        <v>1</v>
      </c>
      <c r="I9" s="3">
        <f t="shared" si="0"/>
        <v>0</v>
      </c>
      <c r="J9" s="3">
        <f t="shared" si="1"/>
        <v>0</v>
      </c>
      <c r="K9" s="62"/>
      <c r="L9" s="4">
        <f t="shared" ref="L9:L21" si="2">IF(C9="other",((I9+J9)*(1+K9)),I9)</f>
        <v>0</v>
      </c>
    </row>
    <row r="10" spans="1:12" x14ac:dyDescent="0.25">
      <c r="A10" s="33">
        <v>4</v>
      </c>
      <c r="B10" s="48" t="s">
        <v>14</v>
      </c>
      <c r="C10" s="51"/>
      <c r="D10" s="51"/>
      <c r="E10" s="52"/>
      <c r="F10" s="34">
        <f>IFERROR(IF(C10="VSNU",INDEX(Tabel_VSNU,MATCH($E10,hulpsheets!$A$12:$A$108,0),MATCH($D10,hulpsheets!$A$12:$F$12,0)),IF(C10="NFU",INDEX(Tabel_NFU,MATCH($E10,hulpsheets!$H$12:$H$108,0),MATCH($D10,hulpsheets!$H$12:$N$12,0)),IF(C10="Other",0,0))),0)</f>
        <v>0</v>
      </c>
      <c r="G10" s="57"/>
      <c r="H10" s="58">
        <v>1</v>
      </c>
      <c r="I10" s="3">
        <f t="shared" si="0"/>
        <v>0</v>
      </c>
      <c r="J10" s="3">
        <f t="shared" si="1"/>
        <v>0</v>
      </c>
      <c r="K10" s="62"/>
      <c r="L10" s="4">
        <f t="shared" si="2"/>
        <v>0</v>
      </c>
    </row>
    <row r="11" spans="1:12" x14ac:dyDescent="0.25">
      <c r="A11" s="33">
        <v>5</v>
      </c>
      <c r="B11" s="48" t="s">
        <v>14</v>
      </c>
      <c r="C11" s="51"/>
      <c r="D11" s="51"/>
      <c r="E11" s="52"/>
      <c r="F11" s="34">
        <f>IFERROR(IF(C11="VSNU",INDEX(Tabel_VSNU,MATCH($E11,hulpsheets!$A$12:$A$108,0),MATCH($D11,hulpsheets!$A$12:$F$12,0)),IF(C11="NFU",INDEX(Tabel_NFU,MATCH($E11,hulpsheets!$H$12:$H$108,0),MATCH($D11,hulpsheets!$H$12:$N$12,0)),IF(C11="Other",0,0))),0)</f>
        <v>0</v>
      </c>
      <c r="G11" s="57"/>
      <c r="H11" s="58">
        <v>1</v>
      </c>
      <c r="I11" s="3">
        <f t="shared" si="0"/>
        <v>0</v>
      </c>
      <c r="J11" s="3">
        <f t="shared" si="1"/>
        <v>0</v>
      </c>
      <c r="K11" s="62"/>
      <c r="L11" s="4">
        <f t="shared" si="2"/>
        <v>0</v>
      </c>
    </row>
    <row r="12" spans="1:12" x14ac:dyDescent="0.25">
      <c r="A12" s="33">
        <v>6</v>
      </c>
      <c r="B12" s="48" t="s">
        <v>14</v>
      </c>
      <c r="C12" s="51"/>
      <c r="D12" s="51"/>
      <c r="E12" s="52"/>
      <c r="F12" s="34">
        <f>IFERROR(IF(C12="VSNU",INDEX(Tabel_VSNU,MATCH($E12,hulpsheets!$A$12:$A$108,0),MATCH($D12,hulpsheets!$A$12:$F$12,0)),IF(C12="NFU",INDEX(Tabel_NFU,MATCH($E12,hulpsheets!$H$12:$H$108,0),MATCH($D12,hulpsheets!$H$12:$N$12,0)),IF(C12="Other",0,0))),0)</f>
        <v>0</v>
      </c>
      <c r="G12" s="57"/>
      <c r="H12" s="58">
        <v>1</v>
      </c>
      <c r="I12" s="3">
        <f t="shared" si="0"/>
        <v>0</v>
      </c>
      <c r="J12" s="3">
        <f t="shared" si="1"/>
        <v>0</v>
      </c>
      <c r="K12" s="62"/>
      <c r="L12" s="4">
        <f t="shared" si="2"/>
        <v>0</v>
      </c>
    </row>
    <row r="13" spans="1:12" x14ac:dyDescent="0.25">
      <c r="A13" s="33">
        <v>7</v>
      </c>
      <c r="B13" s="48" t="s">
        <v>14</v>
      </c>
      <c r="C13" s="51"/>
      <c r="D13" s="51"/>
      <c r="E13" s="52"/>
      <c r="F13" s="34">
        <f>IFERROR(IF(C13="VSNU",INDEX(Tabel_VSNU,MATCH($E13,hulpsheets!$A$12:$A$108,0),MATCH($D13,hulpsheets!$A$12:$F$12,0)),IF(C13="NFU",INDEX(Tabel_NFU,MATCH($E13,hulpsheets!$H$12:$H$108,0),MATCH($D13,hulpsheets!$H$12:$N$12,0)),IF(C13="Other",0,0))),0)</f>
        <v>0</v>
      </c>
      <c r="G13" s="57"/>
      <c r="H13" s="58">
        <v>1</v>
      </c>
      <c r="I13" s="3">
        <f t="shared" si="0"/>
        <v>0</v>
      </c>
      <c r="J13" s="3">
        <f t="shared" si="1"/>
        <v>0</v>
      </c>
      <c r="K13" s="62"/>
      <c r="L13" s="4">
        <f t="shared" si="2"/>
        <v>0</v>
      </c>
    </row>
    <row r="14" spans="1:12" x14ac:dyDescent="0.25">
      <c r="A14" s="33">
        <v>8</v>
      </c>
      <c r="B14" s="48" t="s">
        <v>14</v>
      </c>
      <c r="C14" s="51"/>
      <c r="D14" s="51"/>
      <c r="E14" s="52"/>
      <c r="F14" s="34">
        <f>IFERROR(IF(C14="VSNU",INDEX(Tabel_VSNU,MATCH($E14,hulpsheets!$A$12:$A$108,0),MATCH($D14,hulpsheets!$A$12:$F$12,0)),IF(C14="NFU",INDEX(Tabel_NFU,MATCH($E14,hulpsheets!$H$12:$H$108,0),MATCH($D14,hulpsheets!$H$12:$N$12,0)),IF(C14="Other",0,0))),0)</f>
        <v>0</v>
      </c>
      <c r="G14" s="57"/>
      <c r="H14" s="58">
        <v>1</v>
      </c>
      <c r="I14" s="3">
        <f t="shared" si="0"/>
        <v>0</v>
      </c>
      <c r="J14" s="3">
        <f t="shared" si="1"/>
        <v>0</v>
      </c>
      <c r="K14" s="62"/>
      <c r="L14" s="4">
        <f t="shared" si="2"/>
        <v>0</v>
      </c>
    </row>
    <row r="15" spans="1:12" x14ac:dyDescent="0.25">
      <c r="A15" s="33">
        <v>9</v>
      </c>
      <c r="B15" s="48" t="s">
        <v>14</v>
      </c>
      <c r="C15" s="51"/>
      <c r="D15" s="51"/>
      <c r="E15" s="52"/>
      <c r="F15" s="34">
        <f>IFERROR(IF(C15="VSNU",INDEX(Tabel_VSNU,MATCH($E15,hulpsheets!$A$12:$A$108,0),MATCH($D15,hulpsheets!$A$12:$F$12,0)),IF(C15="NFU",INDEX(Tabel_NFU,MATCH($E15,hulpsheets!$H$12:$H$108,0),MATCH($D15,hulpsheets!$H$12:$N$12,0)),IF(C15="Other",0,0))),0)</f>
        <v>0</v>
      </c>
      <c r="G15" s="57"/>
      <c r="H15" s="58">
        <v>1</v>
      </c>
      <c r="I15" s="3">
        <f t="shared" si="0"/>
        <v>0</v>
      </c>
      <c r="J15" s="3">
        <f t="shared" si="1"/>
        <v>0</v>
      </c>
      <c r="K15" s="62"/>
      <c r="L15" s="4">
        <f t="shared" si="2"/>
        <v>0</v>
      </c>
    </row>
    <row r="16" spans="1:12" x14ac:dyDescent="0.25">
      <c r="A16" s="33">
        <v>10</v>
      </c>
      <c r="B16" s="48" t="s">
        <v>14</v>
      </c>
      <c r="C16" s="51"/>
      <c r="D16" s="51"/>
      <c r="E16" s="52"/>
      <c r="F16" s="34">
        <f>IFERROR(IF(C16="VSNU",INDEX(Tabel_VSNU,MATCH($E16,hulpsheets!$A$12:$A$108,0),MATCH($D16,hulpsheets!$A$12:$F$12,0)),IF(C16="NFU",INDEX(Tabel_NFU,MATCH($E16,hulpsheets!$H$12:$H$108,0),MATCH($D16,hulpsheets!$H$12:$N$12,0)),IF(C16="Other",0,0))),0)</f>
        <v>0</v>
      </c>
      <c r="G16" s="57"/>
      <c r="H16" s="58">
        <v>1</v>
      </c>
      <c r="I16" s="3">
        <f t="shared" si="0"/>
        <v>0</v>
      </c>
      <c r="J16" s="3">
        <f t="shared" si="1"/>
        <v>0</v>
      </c>
      <c r="K16" s="62"/>
      <c r="L16" s="4">
        <f t="shared" si="2"/>
        <v>0</v>
      </c>
    </row>
    <row r="17" spans="1:12" x14ac:dyDescent="0.25">
      <c r="A17" s="33">
        <v>11</v>
      </c>
      <c r="B17" s="48" t="s">
        <v>14</v>
      </c>
      <c r="C17" s="51"/>
      <c r="D17" s="51"/>
      <c r="E17" s="52"/>
      <c r="F17" s="34">
        <f>IFERROR(IF(C17="VSNU",INDEX(Tabel_VSNU,MATCH($E17,hulpsheets!$A$12:$A$108,0),MATCH($D17,hulpsheets!$A$12:$F$12,0)),IF(C17="NFU",INDEX(Tabel_NFU,MATCH($E17,hulpsheets!$H$12:$H$108,0),MATCH($D17,hulpsheets!$H$12:$N$12,0)),IF(C17="Other",0,0))),0)</f>
        <v>0</v>
      </c>
      <c r="G17" s="57"/>
      <c r="H17" s="58">
        <v>1</v>
      </c>
      <c r="I17" s="3">
        <f t="shared" si="0"/>
        <v>0</v>
      </c>
      <c r="J17" s="3">
        <f t="shared" si="1"/>
        <v>0</v>
      </c>
      <c r="K17" s="62"/>
      <c r="L17" s="4">
        <f t="shared" si="2"/>
        <v>0</v>
      </c>
    </row>
    <row r="18" spans="1:12" x14ac:dyDescent="0.25">
      <c r="A18" s="33">
        <v>12</v>
      </c>
      <c r="B18" s="48" t="s">
        <v>14</v>
      </c>
      <c r="C18" s="51"/>
      <c r="D18" s="51"/>
      <c r="E18" s="52"/>
      <c r="F18" s="34">
        <f>IFERROR(IF(C18="VSNU",INDEX(Tabel_VSNU,MATCH($E18,hulpsheets!$A$12:$A$108,0),MATCH($D18,hulpsheets!$A$12:$F$12,0)),IF(C18="NFU",INDEX(Tabel_NFU,MATCH($E18,hulpsheets!$H$12:$H$108,0),MATCH($D18,hulpsheets!$H$12:$N$12,0)),IF(C18="Other",0,0))),0)</f>
        <v>0</v>
      </c>
      <c r="G18" s="57"/>
      <c r="H18" s="58">
        <v>1</v>
      </c>
      <c r="I18" s="3">
        <f t="shared" si="0"/>
        <v>0</v>
      </c>
      <c r="J18" s="3">
        <f t="shared" si="1"/>
        <v>0</v>
      </c>
      <c r="K18" s="62"/>
      <c r="L18" s="4">
        <f t="shared" si="2"/>
        <v>0</v>
      </c>
    </row>
    <row r="19" spans="1:12" x14ac:dyDescent="0.25">
      <c r="A19" s="33">
        <v>13</v>
      </c>
      <c r="B19" s="48" t="s">
        <v>14</v>
      </c>
      <c r="C19" s="51"/>
      <c r="D19" s="51"/>
      <c r="E19" s="52"/>
      <c r="F19" s="34">
        <f>IFERROR(IF(C19="VSNU",INDEX(Tabel_VSNU,MATCH($E19,hulpsheets!$A$12:$A$108,0),MATCH($D19,hulpsheets!$A$12:$F$12,0)),IF(C19="NFU",INDEX(Tabel_NFU,MATCH($E19,hulpsheets!$H$12:$H$108,0),MATCH($D19,hulpsheets!$H$12:$N$12,0)),IF(C19="Other",0,0))),0)</f>
        <v>0</v>
      </c>
      <c r="G19" s="57"/>
      <c r="H19" s="58">
        <v>1</v>
      </c>
      <c r="I19" s="3">
        <f t="shared" si="0"/>
        <v>0</v>
      </c>
      <c r="J19" s="3">
        <f t="shared" si="1"/>
        <v>0</v>
      </c>
      <c r="K19" s="62"/>
      <c r="L19" s="4">
        <f t="shared" si="2"/>
        <v>0</v>
      </c>
    </row>
    <row r="20" spans="1:12" x14ac:dyDescent="0.25">
      <c r="A20" s="33">
        <v>14</v>
      </c>
      <c r="B20" s="48" t="s">
        <v>14</v>
      </c>
      <c r="C20" s="51"/>
      <c r="D20" s="51"/>
      <c r="E20" s="52"/>
      <c r="F20" s="34">
        <f>IFERROR(IF(C20="VSNU",INDEX(Tabel_VSNU,MATCH($E20,hulpsheets!$A$12:$A$108,0),MATCH($D20,hulpsheets!$A$12:$F$12,0)),IF(C20="NFU",INDEX(Tabel_NFU,MATCH($E20,hulpsheets!$H$12:$H$108,0),MATCH($D20,hulpsheets!$H$12:$N$12,0)),IF(C20="Other",0,0))),0)</f>
        <v>0</v>
      </c>
      <c r="G20" s="57"/>
      <c r="H20" s="58">
        <v>1</v>
      </c>
      <c r="I20" s="3">
        <f t="shared" si="0"/>
        <v>0</v>
      </c>
      <c r="J20" s="3">
        <f t="shared" si="1"/>
        <v>0</v>
      </c>
      <c r="K20" s="62"/>
      <c r="L20" s="4">
        <f t="shared" si="2"/>
        <v>0</v>
      </c>
    </row>
    <row r="21" spans="1:12" ht="13.8" thickBot="1" x14ac:dyDescent="0.3">
      <c r="A21" s="35">
        <v>15</v>
      </c>
      <c r="B21" s="48" t="s">
        <v>14</v>
      </c>
      <c r="C21" s="53"/>
      <c r="D21" s="53"/>
      <c r="E21" s="54"/>
      <c r="F21" s="36">
        <f>IFERROR(IF(C21="VSNU",INDEX(Tabel_VSNU,MATCH($E21,hulpsheets!$A$12:$A$108,0),MATCH($D21,hulpsheets!$A$12:$F$12,0)),IF(C21="NFU",INDEX(Tabel_NFU,MATCH($E21,hulpsheets!$H$12:$H$108,0),MATCH($D21,hulpsheets!$H$12:$N$12,0)),IF(C21="Other",0,0))),0)</f>
        <v>0</v>
      </c>
      <c r="G21" s="59"/>
      <c r="H21" s="60">
        <v>1</v>
      </c>
      <c r="I21" s="5">
        <f t="shared" si="0"/>
        <v>0</v>
      </c>
      <c r="J21" s="5">
        <f t="shared" si="1"/>
        <v>0</v>
      </c>
      <c r="K21" s="63"/>
      <c r="L21" s="6">
        <f t="shared" si="2"/>
        <v>0</v>
      </c>
    </row>
    <row r="22" spans="1:12" ht="13.8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3.8" x14ac:dyDescent="0.25">
      <c r="A23" s="28" t="s">
        <v>15</v>
      </c>
      <c r="B23" s="37"/>
      <c r="C23" s="37"/>
      <c r="D23" s="37"/>
      <c r="E23" s="29"/>
      <c r="F23" s="30"/>
      <c r="G23" s="30"/>
      <c r="H23" s="30"/>
      <c r="I23" s="26"/>
      <c r="J23" s="26"/>
      <c r="K23" s="26"/>
      <c r="L23" s="26"/>
    </row>
    <row r="24" spans="1:12" ht="13.8" x14ac:dyDescent="0.25">
      <c r="A24" s="38" t="s">
        <v>16</v>
      </c>
      <c r="B24" s="37"/>
      <c r="C24" s="37"/>
      <c r="D24" s="37"/>
      <c r="E24" s="29"/>
      <c r="F24" s="30"/>
      <c r="G24" s="30"/>
      <c r="H24" s="30"/>
      <c r="I24" s="26"/>
      <c r="J24" s="26"/>
      <c r="K24" s="26"/>
      <c r="L24" s="26"/>
    </row>
    <row r="25" spans="1:12" ht="13.8" thickBot="1" x14ac:dyDescent="0.3">
      <c r="A25" s="18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12" ht="14.4" thickBot="1" x14ac:dyDescent="0.3">
      <c r="A26" s="39" t="s">
        <v>2</v>
      </c>
      <c r="B26" s="40" t="s">
        <v>17</v>
      </c>
      <c r="C26" s="197" t="s">
        <v>18</v>
      </c>
      <c r="D26" s="198"/>
      <c r="E26" s="199"/>
      <c r="F26" s="41"/>
      <c r="G26" s="41"/>
      <c r="H26" s="41"/>
      <c r="I26" s="41"/>
      <c r="J26" s="42" t="s">
        <v>19</v>
      </c>
      <c r="K26" s="43" t="s">
        <v>20</v>
      </c>
      <c r="L26" s="44" t="s">
        <v>13</v>
      </c>
    </row>
    <row r="27" spans="1:12" x14ac:dyDescent="0.25">
      <c r="A27" s="45">
        <v>1</v>
      </c>
      <c r="B27" s="48" t="s">
        <v>14</v>
      </c>
      <c r="C27" s="193"/>
      <c r="D27" s="194"/>
      <c r="E27" s="195"/>
      <c r="F27" s="46"/>
      <c r="G27" s="46"/>
      <c r="H27" s="46"/>
      <c r="I27" s="46"/>
      <c r="J27" s="65">
        <v>0</v>
      </c>
      <c r="K27" s="66"/>
      <c r="L27" s="7">
        <f>J27*K27</f>
        <v>0</v>
      </c>
    </row>
    <row r="28" spans="1:12" x14ac:dyDescent="0.25">
      <c r="A28" s="45">
        <v>2</v>
      </c>
      <c r="B28" s="48" t="s">
        <v>14</v>
      </c>
      <c r="C28" s="175"/>
      <c r="D28" s="176"/>
      <c r="E28" s="177"/>
      <c r="F28" s="46"/>
      <c r="G28" s="46"/>
      <c r="H28" s="46"/>
      <c r="I28" s="46"/>
      <c r="J28" s="67">
        <v>0</v>
      </c>
      <c r="K28" s="68"/>
      <c r="L28" s="8">
        <f t="shared" ref="L28:L41" si="3">J28*K28</f>
        <v>0</v>
      </c>
    </row>
    <row r="29" spans="1:12" x14ac:dyDescent="0.25">
      <c r="A29" s="45">
        <v>3</v>
      </c>
      <c r="B29" s="48" t="s">
        <v>14</v>
      </c>
      <c r="C29" s="175"/>
      <c r="D29" s="176"/>
      <c r="E29" s="177"/>
      <c r="F29" s="46"/>
      <c r="G29" s="46"/>
      <c r="H29" s="46"/>
      <c r="I29" s="46"/>
      <c r="J29" s="67">
        <v>0</v>
      </c>
      <c r="K29" s="68"/>
      <c r="L29" s="8">
        <f t="shared" si="3"/>
        <v>0</v>
      </c>
    </row>
    <row r="30" spans="1:12" x14ac:dyDescent="0.25">
      <c r="A30" s="45">
        <v>4</v>
      </c>
      <c r="B30" s="48" t="s">
        <v>14</v>
      </c>
      <c r="C30" s="175"/>
      <c r="D30" s="176"/>
      <c r="E30" s="177"/>
      <c r="F30" s="46"/>
      <c r="G30" s="46"/>
      <c r="H30" s="46"/>
      <c r="I30" s="46"/>
      <c r="J30" s="67">
        <v>0</v>
      </c>
      <c r="K30" s="68"/>
      <c r="L30" s="8">
        <f t="shared" si="3"/>
        <v>0</v>
      </c>
    </row>
    <row r="31" spans="1:12" x14ac:dyDescent="0.25">
      <c r="A31" s="45">
        <v>5</v>
      </c>
      <c r="B31" s="48" t="s">
        <v>14</v>
      </c>
      <c r="C31" s="175"/>
      <c r="D31" s="176"/>
      <c r="E31" s="177"/>
      <c r="F31" s="46"/>
      <c r="G31" s="46"/>
      <c r="H31" s="46"/>
      <c r="I31" s="46"/>
      <c r="J31" s="67">
        <v>0</v>
      </c>
      <c r="K31" s="68"/>
      <c r="L31" s="8">
        <f t="shared" si="3"/>
        <v>0</v>
      </c>
    </row>
    <row r="32" spans="1:12" x14ac:dyDescent="0.25">
      <c r="A32" s="45">
        <v>6</v>
      </c>
      <c r="B32" s="48" t="s">
        <v>14</v>
      </c>
      <c r="C32" s="175"/>
      <c r="D32" s="176"/>
      <c r="E32" s="177"/>
      <c r="F32" s="46"/>
      <c r="G32" s="46"/>
      <c r="H32" s="46"/>
      <c r="I32" s="46"/>
      <c r="J32" s="67">
        <v>0</v>
      </c>
      <c r="K32" s="68"/>
      <c r="L32" s="8">
        <f t="shared" si="3"/>
        <v>0</v>
      </c>
    </row>
    <row r="33" spans="1:12" x14ac:dyDescent="0.25">
      <c r="A33" s="45">
        <v>7</v>
      </c>
      <c r="B33" s="48" t="s">
        <v>14</v>
      </c>
      <c r="C33" s="175"/>
      <c r="D33" s="176"/>
      <c r="E33" s="177"/>
      <c r="F33" s="46"/>
      <c r="G33" s="46"/>
      <c r="H33" s="46"/>
      <c r="I33" s="46"/>
      <c r="J33" s="67">
        <v>0</v>
      </c>
      <c r="K33" s="68"/>
      <c r="L33" s="8">
        <f t="shared" si="3"/>
        <v>0</v>
      </c>
    </row>
    <row r="34" spans="1:12" x14ac:dyDescent="0.25">
      <c r="A34" s="45">
        <v>8</v>
      </c>
      <c r="B34" s="48" t="s">
        <v>14</v>
      </c>
      <c r="C34" s="175"/>
      <c r="D34" s="176"/>
      <c r="E34" s="177"/>
      <c r="F34" s="46"/>
      <c r="G34" s="46"/>
      <c r="H34" s="46"/>
      <c r="I34" s="46"/>
      <c r="J34" s="67">
        <v>0</v>
      </c>
      <c r="K34" s="68"/>
      <c r="L34" s="8">
        <f t="shared" si="3"/>
        <v>0</v>
      </c>
    </row>
    <row r="35" spans="1:12" x14ac:dyDescent="0.25">
      <c r="A35" s="45">
        <v>9</v>
      </c>
      <c r="B35" s="48" t="s">
        <v>14</v>
      </c>
      <c r="C35" s="175"/>
      <c r="D35" s="176"/>
      <c r="E35" s="177"/>
      <c r="F35" s="46"/>
      <c r="G35" s="46"/>
      <c r="H35" s="46"/>
      <c r="I35" s="46"/>
      <c r="J35" s="67">
        <v>0</v>
      </c>
      <c r="K35" s="68"/>
      <c r="L35" s="8">
        <f t="shared" si="3"/>
        <v>0</v>
      </c>
    </row>
    <row r="36" spans="1:12" x14ac:dyDescent="0.25">
      <c r="A36" s="45">
        <v>10</v>
      </c>
      <c r="B36" s="48" t="s">
        <v>14</v>
      </c>
      <c r="C36" s="175"/>
      <c r="D36" s="176"/>
      <c r="E36" s="177"/>
      <c r="F36" s="46"/>
      <c r="G36" s="46"/>
      <c r="H36" s="46"/>
      <c r="I36" s="46"/>
      <c r="J36" s="67">
        <v>0</v>
      </c>
      <c r="K36" s="68"/>
      <c r="L36" s="8">
        <f t="shared" si="3"/>
        <v>0</v>
      </c>
    </row>
    <row r="37" spans="1:12" x14ac:dyDescent="0.25">
      <c r="A37" s="45">
        <v>11</v>
      </c>
      <c r="B37" s="48" t="s">
        <v>14</v>
      </c>
      <c r="C37" s="175"/>
      <c r="D37" s="176"/>
      <c r="E37" s="177"/>
      <c r="F37" s="46"/>
      <c r="G37" s="46"/>
      <c r="H37" s="46"/>
      <c r="I37" s="46"/>
      <c r="J37" s="67">
        <v>0</v>
      </c>
      <c r="K37" s="68"/>
      <c r="L37" s="8">
        <f t="shared" si="3"/>
        <v>0</v>
      </c>
    </row>
    <row r="38" spans="1:12" x14ac:dyDescent="0.25">
      <c r="A38" s="45">
        <v>12</v>
      </c>
      <c r="B38" s="48" t="s">
        <v>14</v>
      </c>
      <c r="C38" s="175"/>
      <c r="D38" s="176"/>
      <c r="E38" s="177"/>
      <c r="F38" s="46"/>
      <c r="G38" s="46"/>
      <c r="H38" s="46"/>
      <c r="I38" s="46"/>
      <c r="J38" s="67">
        <v>0</v>
      </c>
      <c r="K38" s="68"/>
      <c r="L38" s="8">
        <f t="shared" si="3"/>
        <v>0</v>
      </c>
    </row>
    <row r="39" spans="1:12" x14ac:dyDescent="0.25">
      <c r="A39" s="45">
        <v>13</v>
      </c>
      <c r="B39" s="48" t="s">
        <v>14</v>
      </c>
      <c r="C39" s="175"/>
      <c r="D39" s="176"/>
      <c r="E39" s="177"/>
      <c r="F39" s="46"/>
      <c r="G39" s="46"/>
      <c r="H39" s="46"/>
      <c r="I39" s="46"/>
      <c r="J39" s="67">
        <v>0</v>
      </c>
      <c r="K39" s="68"/>
      <c r="L39" s="8">
        <f t="shared" si="3"/>
        <v>0</v>
      </c>
    </row>
    <row r="40" spans="1:12" x14ac:dyDescent="0.25">
      <c r="A40" s="45">
        <v>14</v>
      </c>
      <c r="B40" s="48" t="s">
        <v>14</v>
      </c>
      <c r="C40" s="175"/>
      <c r="D40" s="176"/>
      <c r="E40" s="177"/>
      <c r="F40" s="46"/>
      <c r="G40" s="46"/>
      <c r="H40" s="46"/>
      <c r="I40" s="46"/>
      <c r="J40" s="67">
        <v>0</v>
      </c>
      <c r="K40" s="68"/>
      <c r="L40" s="8">
        <f t="shared" si="3"/>
        <v>0</v>
      </c>
    </row>
    <row r="41" spans="1:12" ht="13.8" thickBot="1" x14ac:dyDescent="0.3">
      <c r="A41" s="47">
        <v>15</v>
      </c>
      <c r="B41" s="64" t="s">
        <v>14</v>
      </c>
      <c r="C41" s="200"/>
      <c r="D41" s="201"/>
      <c r="E41" s="202"/>
      <c r="F41" s="46"/>
      <c r="G41" s="46"/>
      <c r="H41" s="46"/>
      <c r="I41" s="46"/>
      <c r="J41" s="69">
        <v>0</v>
      </c>
      <c r="K41" s="70"/>
      <c r="L41" s="9">
        <f t="shared" si="3"/>
        <v>0</v>
      </c>
    </row>
  </sheetData>
  <sheetProtection algorithmName="SHA-512" hashValue="tc91f62Tt+FiXyt1quMLgcaz+h3tfnFciPZATGg8iX4VS7kJCiTtPiFOb0PlKQU7cHNeTv/g9RFGeQ/4FwAN4Q==" saltValue="AXhztu+PKOqV19FklBrlyg==" spinCount="100000" sheet="1" objects="1" scenarios="1"/>
  <mergeCells count="29">
    <mergeCell ref="C31:E31"/>
    <mergeCell ref="C30:E30"/>
    <mergeCell ref="C29:E29"/>
    <mergeCell ref="C36:E36"/>
    <mergeCell ref="C35:E35"/>
    <mergeCell ref="C34:E34"/>
    <mergeCell ref="C33:E33"/>
    <mergeCell ref="C32:E32"/>
    <mergeCell ref="C41:E41"/>
    <mergeCell ref="C40:E40"/>
    <mergeCell ref="C39:E39"/>
    <mergeCell ref="C38:E38"/>
    <mergeCell ref="C37:E37"/>
    <mergeCell ref="C28:E28"/>
    <mergeCell ref="I5:I6"/>
    <mergeCell ref="J5:J6"/>
    <mergeCell ref="K5:K6"/>
    <mergeCell ref="L5:L6"/>
    <mergeCell ref="A25:L25"/>
    <mergeCell ref="C5:C6"/>
    <mergeCell ref="A5:A6"/>
    <mergeCell ref="B5:B6"/>
    <mergeCell ref="D5:D6"/>
    <mergeCell ref="F5:F6"/>
    <mergeCell ref="H5:H6"/>
    <mergeCell ref="E5:E6"/>
    <mergeCell ref="C27:E27"/>
    <mergeCell ref="G5:G6"/>
    <mergeCell ref="C26:E26"/>
  </mergeCells>
  <conditionalFormatting sqref="F7">
    <cfRule type="cellIs" dxfId="4" priority="7" operator="equal">
      <formula>"C7=NFU"</formula>
    </cfRule>
  </conditionalFormatting>
  <conditionalFormatting sqref="G7">
    <cfRule type="expression" dxfId="3" priority="3">
      <formula>$C7&lt;&gt;"Other"</formula>
    </cfRule>
  </conditionalFormatting>
  <conditionalFormatting sqref="G11">
    <cfRule type="expression" dxfId="2" priority="2">
      <formula>$C$7&lt;&gt;"Other"</formula>
    </cfRule>
  </conditionalFormatting>
  <conditionalFormatting sqref="G8:G21">
    <cfRule type="expression" dxfId="1" priority="1">
      <formula>$C8&lt;&gt;"Other"</formula>
    </cfRule>
  </conditionalFormatting>
  <dataValidations count="3">
    <dataValidation type="list" allowBlank="1" showInputMessage="1" showErrorMessage="1" sqref="C7" xr:uid="{00000000-0002-0000-0100-000000000000}">
      <formula1>Ruling</formula1>
    </dataValidation>
    <dataValidation type="list" allowBlank="1" showInputMessage="1" showErrorMessage="1" sqref="D7:D21" xr:uid="{00000000-0002-0000-0100-000001000000}">
      <formula1>INDIRECT($C7)</formula1>
    </dataValidation>
    <dataValidation type="custom" allowBlank="1" showInputMessage="1" showErrorMessage="1" sqref="G7:G21" xr:uid="{00000000-0002-0000-0100-000002000000}">
      <formula1>C7="Other"</formula1>
    </dataValidation>
  </dataValidations>
  <pageMargins left="0.7" right="0.7" top="0.75" bottom="0.75" header="0.3" footer="0.3"/>
  <pageSetup paperSize="9" scale="57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hulpsheets!$A$1:$A$3</xm:f>
          </x14:formula1>
          <xm:sqref>C8:C21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1"/>
  <sheetViews>
    <sheetView topLeftCell="D76" zoomScaleNormal="100" zoomScaleSheetLayoutView="70" workbookViewId="0">
      <selection activeCell="G95" sqref="G95"/>
    </sheetView>
  </sheetViews>
  <sheetFormatPr defaultColWidth="0" defaultRowHeight="13.8" zeroHeight="1" x14ac:dyDescent="0.25"/>
  <cols>
    <col min="1" max="1" width="3.5546875" style="27" customWidth="1"/>
    <col min="2" max="2" width="27" style="27" customWidth="1"/>
    <col min="3" max="3" width="33.33203125" style="27" customWidth="1"/>
    <col min="4" max="4" width="40.44140625" style="27" customWidth="1"/>
    <col min="5" max="5" width="33" style="27" bestFit="1" customWidth="1"/>
    <col min="6" max="6" width="28.44140625" style="140" customWidth="1"/>
    <col min="7" max="7" width="41.44140625" style="141" bestFit="1" customWidth="1"/>
    <col min="8" max="8" width="29.88671875" style="141" customWidth="1"/>
    <col min="9" max="9" width="3.5546875" style="27" customWidth="1"/>
    <col min="10" max="16384" width="27" style="27" hidden="1"/>
  </cols>
  <sheetData>
    <row r="1" spans="1:9" x14ac:dyDescent="0.25">
      <c r="A1" s="71"/>
      <c r="B1" s="72"/>
      <c r="C1" s="72"/>
      <c r="D1" s="72"/>
      <c r="E1" s="72"/>
      <c r="F1" s="73"/>
      <c r="G1" s="74"/>
      <c r="H1" s="74"/>
      <c r="I1" s="75"/>
    </row>
    <row r="2" spans="1:9" ht="17.399999999999999" x14ac:dyDescent="0.25">
      <c r="A2" s="76"/>
      <c r="B2" s="77" t="s">
        <v>21</v>
      </c>
      <c r="C2" s="78"/>
      <c r="D2" s="78"/>
      <c r="E2" s="78"/>
      <c r="F2" s="79"/>
      <c r="G2" s="80"/>
      <c r="H2" s="80"/>
      <c r="I2" s="81"/>
    </row>
    <row r="3" spans="1:9" ht="14.4" thickBot="1" x14ac:dyDescent="0.3">
      <c r="A3" s="76"/>
      <c r="B3" s="78"/>
      <c r="C3" s="78"/>
      <c r="D3" s="78"/>
      <c r="E3" s="78"/>
      <c r="F3" s="79"/>
      <c r="G3" s="80"/>
      <c r="H3" s="80"/>
      <c r="I3" s="81"/>
    </row>
    <row r="4" spans="1:9" ht="17.25" customHeight="1" thickBot="1" x14ac:dyDescent="0.3">
      <c r="A4" s="76"/>
      <c r="B4" s="82" t="s">
        <v>22</v>
      </c>
      <c r="C4" s="83" t="s">
        <v>23</v>
      </c>
      <c r="D4" s="83" t="s">
        <v>24</v>
      </c>
      <c r="E4" s="83" t="s">
        <v>25</v>
      </c>
      <c r="F4" s="84" t="s">
        <v>26</v>
      </c>
      <c r="G4" s="80"/>
      <c r="H4" s="80"/>
      <c r="I4" s="81"/>
    </row>
    <row r="5" spans="1:9" x14ac:dyDescent="0.25">
      <c r="A5" s="76"/>
      <c r="B5" s="142"/>
      <c r="C5" s="143"/>
      <c r="D5" s="85">
        <f t="shared" ref="D5:D14" si="0">SUMIF($E$20:$E$97,$B5,$F$20:$F$97)</f>
        <v>0</v>
      </c>
      <c r="E5" s="85">
        <f t="shared" ref="E5:E14" si="1">SUMIF($E$20:$E$97,$B5,$G$20:$G$97)</f>
        <v>0</v>
      </c>
      <c r="F5" s="85">
        <f t="shared" ref="F5:F14" si="2">SUMIF($E$20:$E$97,$B5,$H$20:$H$97)</f>
        <v>0</v>
      </c>
      <c r="G5" s="80"/>
      <c r="H5" s="80"/>
      <c r="I5" s="81"/>
    </row>
    <row r="6" spans="1:9" x14ac:dyDescent="0.25">
      <c r="A6" s="76"/>
      <c r="B6" s="144"/>
      <c r="C6" s="145"/>
      <c r="D6" s="86">
        <f t="shared" si="0"/>
        <v>0</v>
      </c>
      <c r="E6" s="86">
        <f t="shared" si="1"/>
        <v>0</v>
      </c>
      <c r="F6" s="86">
        <f t="shared" si="2"/>
        <v>0</v>
      </c>
      <c r="G6" s="80"/>
      <c r="H6" s="80"/>
      <c r="I6" s="81"/>
    </row>
    <row r="7" spans="1:9" x14ac:dyDescent="0.25">
      <c r="A7" s="76"/>
      <c r="B7" s="144"/>
      <c r="C7" s="145"/>
      <c r="D7" s="86">
        <f t="shared" si="0"/>
        <v>0</v>
      </c>
      <c r="E7" s="86">
        <f t="shared" si="1"/>
        <v>0</v>
      </c>
      <c r="F7" s="86">
        <f t="shared" si="2"/>
        <v>0</v>
      </c>
      <c r="G7" s="80"/>
      <c r="H7" s="80"/>
      <c r="I7" s="81"/>
    </row>
    <row r="8" spans="1:9" x14ac:dyDescent="0.25">
      <c r="A8" s="76"/>
      <c r="B8" s="144"/>
      <c r="C8" s="145"/>
      <c r="D8" s="86">
        <f t="shared" si="0"/>
        <v>0</v>
      </c>
      <c r="E8" s="86">
        <f t="shared" si="1"/>
        <v>0</v>
      </c>
      <c r="F8" s="86">
        <f t="shared" si="2"/>
        <v>0</v>
      </c>
      <c r="G8" s="80"/>
      <c r="H8" s="80"/>
      <c r="I8" s="81"/>
    </row>
    <row r="9" spans="1:9" x14ac:dyDescent="0.25">
      <c r="A9" s="76"/>
      <c r="B9" s="144"/>
      <c r="C9" s="145"/>
      <c r="D9" s="86">
        <f t="shared" si="0"/>
        <v>0</v>
      </c>
      <c r="E9" s="86">
        <f t="shared" si="1"/>
        <v>0</v>
      </c>
      <c r="F9" s="86">
        <f t="shared" si="2"/>
        <v>0</v>
      </c>
      <c r="G9" s="80"/>
      <c r="H9" s="80"/>
      <c r="I9" s="81"/>
    </row>
    <row r="10" spans="1:9" x14ac:dyDescent="0.25">
      <c r="A10" s="76"/>
      <c r="B10" s="144"/>
      <c r="C10" s="145"/>
      <c r="D10" s="86">
        <f t="shared" si="0"/>
        <v>0</v>
      </c>
      <c r="E10" s="86">
        <f t="shared" si="1"/>
        <v>0</v>
      </c>
      <c r="F10" s="86">
        <f t="shared" si="2"/>
        <v>0</v>
      </c>
      <c r="G10" s="80"/>
      <c r="H10" s="80"/>
      <c r="I10" s="81"/>
    </row>
    <row r="11" spans="1:9" x14ac:dyDescent="0.25">
      <c r="A11" s="76"/>
      <c r="B11" s="144"/>
      <c r="C11" s="145"/>
      <c r="D11" s="86">
        <f t="shared" si="0"/>
        <v>0</v>
      </c>
      <c r="E11" s="86">
        <f t="shared" si="1"/>
        <v>0</v>
      </c>
      <c r="F11" s="86">
        <f t="shared" si="2"/>
        <v>0</v>
      </c>
      <c r="G11" s="80"/>
      <c r="H11" s="80"/>
      <c r="I11" s="81"/>
    </row>
    <row r="12" spans="1:9" x14ac:dyDescent="0.25">
      <c r="A12" s="76"/>
      <c r="B12" s="144"/>
      <c r="C12" s="145"/>
      <c r="D12" s="86">
        <f t="shared" si="0"/>
        <v>0</v>
      </c>
      <c r="E12" s="86">
        <f t="shared" si="1"/>
        <v>0</v>
      </c>
      <c r="F12" s="86">
        <f t="shared" si="2"/>
        <v>0</v>
      </c>
      <c r="G12" s="80"/>
      <c r="H12" s="80"/>
      <c r="I12" s="81"/>
    </row>
    <row r="13" spans="1:9" x14ac:dyDescent="0.25">
      <c r="A13" s="76"/>
      <c r="B13" s="144"/>
      <c r="C13" s="145"/>
      <c r="D13" s="86">
        <f t="shared" si="0"/>
        <v>0</v>
      </c>
      <c r="E13" s="86">
        <f t="shared" si="1"/>
        <v>0</v>
      </c>
      <c r="F13" s="86">
        <f t="shared" si="2"/>
        <v>0</v>
      </c>
      <c r="G13" s="80"/>
      <c r="H13" s="80"/>
      <c r="I13" s="81"/>
    </row>
    <row r="14" spans="1:9" ht="14.4" thickBot="1" x14ac:dyDescent="0.3">
      <c r="A14" s="76"/>
      <c r="B14" s="146"/>
      <c r="C14" s="147"/>
      <c r="D14" s="87">
        <f t="shared" si="0"/>
        <v>0</v>
      </c>
      <c r="E14" s="87">
        <f t="shared" si="1"/>
        <v>0</v>
      </c>
      <c r="F14" s="87">
        <f t="shared" si="2"/>
        <v>0</v>
      </c>
      <c r="G14" s="80"/>
      <c r="H14" s="80"/>
      <c r="I14" s="81"/>
    </row>
    <row r="15" spans="1:9" ht="14.4" thickBot="1" x14ac:dyDescent="0.3">
      <c r="A15" s="76"/>
      <c r="B15" s="88"/>
      <c r="C15" s="89" t="s">
        <v>13</v>
      </c>
      <c r="D15" s="90">
        <f>SUM(D5:D14)</f>
        <v>0</v>
      </c>
      <c r="E15" s="90">
        <f>SUM(E5:E14)</f>
        <v>0</v>
      </c>
      <c r="F15" s="90">
        <f>SUM(F5:F14)</f>
        <v>0</v>
      </c>
      <c r="G15" s="80"/>
      <c r="H15" s="80"/>
      <c r="I15" s="81"/>
    </row>
    <row r="16" spans="1:9" ht="14.4" thickBot="1" x14ac:dyDescent="0.3">
      <c r="A16" s="76"/>
      <c r="B16" s="78"/>
      <c r="C16" s="78"/>
      <c r="D16" s="78"/>
      <c r="E16" s="78"/>
      <c r="F16" s="79"/>
      <c r="G16" s="80"/>
      <c r="H16" s="80"/>
      <c r="I16" s="81"/>
    </row>
    <row r="17" spans="1:9" ht="14.4" thickBot="1" x14ac:dyDescent="0.3">
      <c r="A17" s="76"/>
      <c r="B17" s="204" t="s">
        <v>27</v>
      </c>
      <c r="C17" s="205"/>
      <c r="D17" s="205"/>
      <c r="E17" s="205"/>
      <c r="F17" s="91"/>
      <c r="G17" s="92"/>
      <c r="H17" s="93"/>
      <c r="I17" s="81"/>
    </row>
    <row r="18" spans="1:9" ht="14.4" thickBot="1" x14ac:dyDescent="0.3">
      <c r="A18" s="76"/>
      <c r="B18" s="206"/>
      <c r="C18" s="207"/>
      <c r="D18" s="207"/>
      <c r="E18" s="94"/>
      <c r="F18" s="95" t="s">
        <v>28</v>
      </c>
      <c r="G18" s="96" t="s">
        <v>29</v>
      </c>
      <c r="H18" s="97" t="s">
        <v>30</v>
      </c>
      <c r="I18" s="81"/>
    </row>
    <row r="19" spans="1:9" ht="29.4" customHeight="1" thickBot="1" x14ac:dyDescent="0.3">
      <c r="A19" s="76"/>
      <c r="B19" s="162" t="s">
        <v>31</v>
      </c>
      <c r="C19" s="210" t="s">
        <v>32</v>
      </c>
      <c r="D19" s="211"/>
      <c r="E19" s="98" t="s">
        <v>33</v>
      </c>
      <c r="F19" s="99"/>
      <c r="G19" s="92"/>
      <c r="H19" s="100"/>
      <c r="I19" s="81"/>
    </row>
    <row r="20" spans="1:9" x14ac:dyDescent="0.25">
      <c r="A20" s="76"/>
      <c r="B20" s="161" t="str">
        <f>'Staff budget'!B7</f>
        <v>to be specified</v>
      </c>
      <c r="C20" s="208"/>
      <c r="D20" s="209"/>
      <c r="E20" s="148"/>
      <c r="F20" s="10">
        <f>'Staff budget'!L7</f>
        <v>0</v>
      </c>
      <c r="G20" s="153">
        <v>0</v>
      </c>
      <c r="H20" s="11">
        <f>F20-G20</f>
        <v>0</v>
      </c>
      <c r="I20" s="81"/>
    </row>
    <row r="21" spans="1:9" x14ac:dyDescent="0.25">
      <c r="A21" s="76"/>
      <c r="B21" s="160" t="str">
        <f>'Staff budget'!B8</f>
        <v>to be specified</v>
      </c>
      <c r="C21" s="203"/>
      <c r="D21" s="203"/>
      <c r="E21" s="150"/>
      <c r="F21" s="10">
        <f>'Staff budget'!L8</f>
        <v>0</v>
      </c>
      <c r="G21" s="153">
        <v>0</v>
      </c>
      <c r="H21" s="11">
        <f t="shared" ref="H21:H49" si="3">F21-G21</f>
        <v>0</v>
      </c>
      <c r="I21" s="81"/>
    </row>
    <row r="22" spans="1:9" x14ac:dyDescent="0.25">
      <c r="A22" s="76"/>
      <c r="B22" s="160" t="str">
        <f>'Staff budget'!B9</f>
        <v>to be specified</v>
      </c>
      <c r="C22" s="203"/>
      <c r="D22" s="203"/>
      <c r="E22" s="150"/>
      <c r="F22" s="10">
        <f>'Staff budget'!L9</f>
        <v>0</v>
      </c>
      <c r="G22" s="153">
        <v>0</v>
      </c>
      <c r="H22" s="11">
        <f t="shared" si="3"/>
        <v>0</v>
      </c>
      <c r="I22" s="81"/>
    </row>
    <row r="23" spans="1:9" x14ac:dyDescent="0.25">
      <c r="A23" s="76"/>
      <c r="B23" s="160" t="str">
        <f>'Staff budget'!B10</f>
        <v>to be specified</v>
      </c>
      <c r="C23" s="203"/>
      <c r="D23" s="203"/>
      <c r="E23" s="150"/>
      <c r="F23" s="10">
        <f>'Staff budget'!L10</f>
        <v>0</v>
      </c>
      <c r="G23" s="153">
        <v>0</v>
      </c>
      <c r="H23" s="11">
        <f t="shared" si="3"/>
        <v>0</v>
      </c>
      <c r="I23" s="81"/>
    </row>
    <row r="24" spans="1:9" x14ac:dyDescent="0.25">
      <c r="A24" s="76"/>
      <c r="B24" s="160" t="str">
        <f>'Staff budget'!B11</f>
        <v>to be specified</v>
      </c>
      <c r="C24" s="203"/>
      <c r="D24" s="203"/>
      <c r="E24" s="150"/>
      <c r="F24" s="10">
        <f>'Staff budget'!L11</f>
        <v>0</v>
      </c>
      <c r="G24" s="153">
        <v>0</v>
      </c>
      <c r="H24" s="11">
        <f t="shared" si="3"/>
        <v>0</v>
      </c>
      <c r="I24" s="81"/>
    </row>
    <row r="25" spans="1:9" x14ac:dyDescent="0.25">
      <c r="A25" s="76"/>
      <c r="B25" s="160" t="str">
        <f>'Staff budget'!B12</f>
        <v>to be specified</v>
      </c>
      <c r="C25" s="203"/>
      <c r="D25" s="203"/>
      <c r="E25" s="150"/>
      <c r="F25" s="10">
        <f>'Staff budget'!L12</f>
        <v>0</v>
      </c>
      <c r="G25" s="153">
        <v>0</v>
      </c>
      <c r="H25" s="11">
        <f t="shared" si="3"/>
        <v>0</v>
      </c>
      <c r="I25" s="81"/>
    </row>
    <row r="26" spans="1:9" x14ac:dyDescent="0.25">
      <c r="A26" s="76"/>
      <c r="B26" s="160" t="str">
        <f>'Staff budget'!B13</f>
        <v>to be specified</v>
      </c>
      <c r="C26" s="203"/>
      <c r="D26" s="203"/>
      <c r="E26" s="150"/>
      <c r="F26" s="10">
        <f>'Staff budget'!L13</f>
        <v>0</v>
      </c>
      <c r="G26" s="153">
        <v>0</v>
      </c>
      <c r="H26" s="11">
        <f t="shared" si="3"/>
        <v>0</v>
      </c>
      <c r="I26" s="81"/>
    </row>
    <row r="27" spans="1:9" x14ac:dyDescent="0.25">
      <c r="A27" s="76"/>
      <c r="B27" s="160" t="str">
        <f>'Staff budget'!B14</f>
        <v>to be specified</v>
      </c>
      <c r="C27" s="203"/>
      <c r="D27" s="203"/>
      <c r="E27" s="150"/>
      <c r="F27" s="10">
        <f>'Staff budget'!L14</f>
        <v>0</v>
      </c>
      <c r="G27" s="153">
        <v>0</v>
      </c>
      <c r="H27" s="11">
        <f t="shared" si="3"/>
        <v>0</v>
      </c>
      <c r="I27" s="81"/>
    </row>
    <row r="28" spans="1:9" x14ac:dyDescent="0.25">
      <c r="A28" s="76"/>
      <c r="B28" s="160" t="str">
        <f>'Staff budget'!B15</f>
        <v>to be specified</v>
      </c>
      <c r="C28" s="203"/>
      <c r="D28" s="203"/>
      <c r="E28" s="150"/>
      <c r="F28" s="10">
        <f>'Staff budget'!L15</f>
        <v>0</v>
      </c>
      <c r="G28" s="153">
        <v>0</v>
      </c>
      <c r="H28" s="11">
        <f t="shared" si="3"/>
        <v>0</v>
      </c>
      <c r="I28" s="81"/>
    </row>
    <row r="29" spans="1:9" x14ac:dyDescent="0.25">
      <c r="A29" s="76"/>
      <c r="B29" s="160" t="str">
        <f>'Staff budget'!B16</f>
        <v>to be specified</v>
      </c>
      <c r="C29" s="203"/>
      <c r="D29" s="203"/>
      <c r="E29" s="150"/>
      <c r="F29" s="10">
        <f>'Staff budget'!L16</f>
        <v>0</v>
      </c>
      <c r="G29" s="153">
        <v>0</v>
      </c>
      <c r="H29" s="11">
        <f t="shared" si="3"/>
        <v>0</v>
      </c>
      <c r="I29" s="81"/>
    </row>
    <row r="30" spans="1:9" x14ac:dyDescent="0.25">
      <c r="A30" s="76"/>
      <c r="B30" s="160" t="str">
        <f>'Staff budget'!B17</f>
        <v>to be specified</v>
      </c>
      <c r="C30" s="203"/>
      <c r="D30" s="203"/>
      <c r="E30" s="150"/>
      <c r="F30" s="10">
        <f>'Staff budget'!L17</f>
        <v>0</v>
      </c>
      <c r="G30" s="153">
        <v>0</v>
      </c>
      <c r="H30" s="11">
        <f t="shared" si="3"/>
        <v>0</v>
      </c>
      <c r="I30" s="81"/>
    </row>
    <row r="31" spans="1:9" x14ac:dyDescent="0.25">
      <c r="A31" s="76"/>
      <c r="B31" s="160" t="str">
        <f>'Staff budget'!B18</f>
        <v>to be specified</v>
      </c>
      <c r="C31" s="203"/>
      <c r="D31" s="203"/>
      <c r="E31" s="150"/>
      <c r="F31" s="10">
        <f>'Staff budget'!L18</f>
        <v>0</v>
      </c>
      <c r="G31" s="153">
        <v>0</v>
      </c>
      <c r="H31" s="11">
        <f t="shared" si="3"/>
        <v>0</v>
      </c>
      <c r="I31" s="81"/>
    </row>
    <row r="32" spans="1:9" x14ac:dyDescent="0.25">
      <c r="A32" s="76"/>
      <c r="B32" s="160" t="str">
        <f>'Staff budget'!B19</f>
        <v>to be specified</v>
      </c>
      <c r="C32" s="203"/>
      <c r="D32" s="203"/>
      <c r="E32" s="150"/>
      <c r="F32" s="10">
        <f>'Staff budget'!L19</f>
        <v>0</v>
      </c>
      <c r="G32" s="153">
        <v>0</v>
      </c>
      <c r="H32" s="11">
        <f t="shared" si="3"/>
        <v>0</v>
      </c>
      <c r="I32" s="81"/>
    </row>
    <row r="33" spans="1:9" x14ac:dyDescent="0.25">
      <c r="A33" s="76"/>
      <c r="B33" s="160" t="str">
        <f>'Staff budget'!B20</f>
        <v>to be specified</v>
      </c>
      <c r="C33" s="203"/>
      <c r="D33" s="203"/>
      <c r="E33" s="150"/>
      <c r="F33" s="10">
        <f>'Staff budget'!L20</f>
        <v>0</v>
      </c>
      <c r="G33" s="153">
        <v>0</v>
      </c>
      <c r="H33" s="11">
        <f t="shared" si="3"/>
        <v>0</v>
      </c>
      <c r="I33" s="81"/>
    </row>
    <row r="34" spans="1:9" x14ac:dyDescent="0.25">
      <c r="A34" s="76"/>
      <c r="B34" s="160" t="str">
        <f>'Staff budget'!B21</f>
        <v>to be specified</v>
      </c>
      <c r="C34" s="203"/>
      <c r="D34" s="203"/>
      <c r="E34" s="150"/>
      <c r="F34" s="10">
        <f>'Staff budget'!L21</f>
        <v>0</v>
      </c>
      <c r="G34" s="153">
        <v>0</v>
      </c>
      <c r="H34" s="11">
        <f t="shared" si="3"/>
        <v>0</v>
      </c>
      <c r="I34" s="81"/>
    </row>
    <row r="35" spans="1:9" x14ac:dyDescent="0.25">
      <c r="A35" s="76"/>
      <c r="B35" s="160" t="str">
        <f>'Staff budget'!B27</f>
        <v>to be specified</v>
      </c>
      <c r="C35" s="203"/>
      <c r="D35" s="203"/>
      <c r="E35" s="150"/>
      <c r="F35" s="12">
        <f>'Staff budget'!L27</f>
        <v>0</v>
      </c>
      <c r="G35" s="153">
        <v>0</v>
      </c>
      <c r="H35" s="11">
        <f t="shared" si="3"/>
        <v>0</v>
      </c>
      <c r="I35" s="81"/>
    </row>
    <row r="36" spans="1:9" x14ac:dyDescent="0.25">
      <c r="A36" s="76"/>
      <c r="B36" s="160" t="str">
        <f>'Staff budget'!B28</f>
        <v>to be specified</v>
      </c>
      <c r="C36" s="203"/>
      <c r="D36" s="203"/>
      <c r="E36" s="150"/>
      <c r="F36" s="12">
        <f>'Staff budget'!L28</f>
        <v>0</v>
      </c>
      <c r="G36" s="153">
        <v>0</v>
      </c>
      <c r="H36" s="11">
        <f t="shared" si="3"/>
        <v>0</v>
      </c>
      <c r="I36" s="81"/>
    </row>
    <row r="37" spans="1:9" x14ac:dyDescent="0.25">
      <c r="A37" s="76"/>
      <c r="B37" s="160" t="str">
        <f>'Staff budget'!B29</f>
        <v>to be specified</v>
      </c>
      <c r="C37" s="203"/>
      <c r="D37" s="203"/>
      <c r="E37" s="150"/>
      <c r="F37" s="12">
        <f>'Staff budget'!L29</f>
        <v>0</v>
      </c>
      <c r="G37" s="153">
        <v>0</v>
      </c>
      <c r="H37" s="11">
        <f t="shared" si="3"/>
        <v>0</v>
      </c>
      <c r="I37" s="81"/>
    </row>
    <row r="38" spans="1:9" x14ac:dyDescent="0.25">
      <c r="A38" s="76"/>
      <c r="B38" s="160" t="str">
        <f>'Staff budget'!B30</f>
        <v>to be specified</v>
      </c>
      <c r="C38" s="203"/>
      <c r="D38" s="203"/>
      <c r="E38" s="150"/>
      <c r="F38" s="12">
        <f>'Staff budget'!L30</f>
        <v>0</v>
      </c>
      <c r="G38" s="153">
        <v>0</v>
      </c>
      <c r="H38" s="11">
        <f t="shared" si="3"/>
        <v>0</v>
      </c>
      <c r="I38" s="81"/>
    </row>
    <row r="39" spans="1:9" x14ac:dyDescent="0.25">
      <c r="A39" s="76"/>
      <c r="B39" s="160" t="str">
        <f>'Staff budget'!B31</f>
        <v>to be specified</v>
      </c>
      <c r="C39" s="203"/>
      <c r="D39" s="203"/>
      <c r="E39" s="150"/>
      <c r="F39" s="12">
        <f>'Staff budget'!L31</f>
        <v>0</v>
      </c>
      <c r="G39" s="153">
        <v>0</v>
      </c>
      <c r="H39" s="11">
        <f t="shared" si="3"/>
        <v>0</v>
      </c>
      <c r="I39" s="81"/>
    </row>
    <row r="40" spans="1:9" x14ac:dyDescent="0.25">
      <c r="A40" s="76"/>
      <c r="B40" s="160" t="str">
        <f>'Staff budget'!B32</f>
        <v>to be specified</v>
      </c>
      <c r="C40" s="203"/>
      <c r="D40" s="203"/>
      <c r="E40" s="150"/>
      <c r="F40" s="12">
        <f>'Staff budget'!L32</f>
        <v>0</v>
      </c>
      <c r="G40" s="153">
        <v>0</v>
      </c>
      <c r="H40" s="11">
        <f t="shared" si="3"/>
        <v>0</v>
      </c>
      <c r="I40" s="81"/>
    </row>
    <row r="41" spans="1:9" x14ac:dyDescent="0.25">
      <c r="A41" s="76"/>
      <c r="B41" s="160" t="str">
        <f>'Staff budget'!B33</f>
        <v>to be specified</v>
      </c>
      <c r="C41" s="203"/>
      <c r="D41" s="203"/>
      <c r="E41" s="150"/>
      <c r="F41" s="12">
        <f>'Staff budget'!L33</f>
        <v>0</v>
      </c>
      <c r="G41" s="153">
        <v>0</v>
      </c>
      <c r="H41" s="11">
        <f t="shared" si="3"/>
        <v>0</v>
      </c>
      <c r="I41" s="81"/>
    </row>
    <row r="42" spans="1:9" x14ac:dyDescent="0.25">
      <c r="A42" s="76"/>
      <c r="B42" s="160" t="str">
        <f>'Staff budget'!B34</f>
        <v>to be specified</v>
      </c>
      <c r="C42" s="203"/>
      <c r="D42" s="203"/>
      <c r="E42" s="150"/>
      <c r="F42" s="12">
        <f>'Staff budget'!L34</f>
        <v>0</v>
      </c>
      <c r="G42" s="153">
        <v>0</v>
      </c>
      <c r="H42" s="11">
        <f t="shared" si="3"/>
        <v>0</v>
      </c>
      <c r="I42" s="81"/>
    </row>
    <row r="43" spans="1:9" x14ac:dyDescent="0.25">
      <c r="A43" s="76"/>
      <c r="B43" s="160" t="str">
        <f>'Staff budget'!B35</f>
        <v>to be specified</v>
      </c>
      <c r="C43" s="203"/>
      <c r="D43" s="203"/>
      <c r="E43" s="150"/>
      <c r="F43" s="12">
        <f>'Staff budget'!L35</f>
        <v>0</v>
      </c>
      <c r="G43" s="153">
        <v>0</v>
      </c>
      <c r="H43" s="11">
        <f t="shared" si="3"/>
        <v>0</v>
      </c>
      <c r="I43" s="81"/>
    </row>
    <row r="44" spans="1:9" x14ac:dyDescent="0.25">
      <c r="A44" s="76"/>
      <c r="B44" s="160" t="str">
        <f>'Staff budget'!B36</f>
        <v>to be specified</v>
      </c>
      <c r="C44" s="203"/>
      <c r="D44" s="203"/>
      <c r="E44" s="150"/>
      <c r="F44" s="12">
        <f>'Staff budget'!L36</f>
        <v>0</v>
      </c>
      <c r="G44" s="153">
        <v>0</v>
      </c>
      <c r="H44" s="11">
        <f t="shared" si="3"/>
        <v>0</v>
      </c>
      <c r="I44" s="81"/>
    </row>
    <row r="45" spans="1:9" x14ac:dyDescent="0.25">
      <c r="A45" s="76"/>
      <c r="B45" s="160" t="str">
        <f>'Staff budget'!B37</f>
        <v>to be specified</v>
      </c>
      <c r="C45" s="203"/>
      <c r="D45" s="203"/>
      <c r="E45" s="150"/>
      <c r="F45" s="12">
        <f>'Staff budget'!L37</f>
        <v>0</v>
      </c>
      <c r="G45" s="153">
        <v>0</v>
      </c>
      <c r="H45" s="11">
        <f t="shared" si="3"/>
        <v>0</v>
      </c>
      <c r="I45" s="81"/>
    </row>
    <row r="46" spans="1:9" x14ac:dyDescent="0.25">
      <c r="A46" s="76"/>
      <c r="B46" s="160" t="str">
        <f>'Staff budget'!B38</f>
        <v>to be specified</v>
      </c>
      <c r="C46" s="203"/>
      <c r="D46" s="203"/>
      <c r="E46" s="150"/>
      <c r="F46" s="12">
        <f>'Staff budget'!L38</f>
        <v>0</v>
      </c>
      <c r="G46" s="153">
        <v>0</v>
      </c>
      <c r="H46" s="11">
        <f t="shared" si="3"/>
        <v>0</v>
      </c>
      <c r="I46" s="81"/>
    </row>
    <row r="47" spans="1:9" x14ac:dyDescent="0.25">
      <c r="A47" s="76"/>
      <c r="B47" s="160" t="str">
        <f>'Staff budget'!B39</f>
        <v>to be specified</v>
      </c>
      <c r="C47" s="203"/>
      <c r="D47" s="203"/>
      <c r="E47" s="150"/>
      <c r="F47" s="12">
        <f>'Staff budget'!L39</f>
        <v>0</v>
      </c>
      <c r="G47" s="153">
        <v>0</v>
      </c>
      <c r="H47" s="11">
        <f t="shared" si="3"/>
        <v>0</v>
      </c>
      <c r="I47" s="81"/>
    </row>
    <row r="48" spans="1:9" x14ac:dyDescent="0.25">
      <c r="A48" s="76"/>
      <c r="B48" s="160" t="str">
        <f>'Staff budget'!B40</f>
        <v>to be specified</v>
      </c>
      <c r="C48" s="203"/>
      <c r="D48" s="203"/>
      <c r="E48" s="150"/>
      <c r="F48" s="12">
        <f>'Staff budget'!L40</f>
        <v>0</v>
      </c>
      <c r="G48" s="153">
        <v>0</v>
      </c>
      <c r="H48" s="11">
        <f t="shared" si="3"/>
        <v>0</v>
      </c>
      <c r="I48" s="81"/>
    </row>
    <row r="49" spans="1:9" ht="14.4" thickBot="1" x14ac:dyDescent="0.3">
      <c r="A49" s="76"/>
      <c r="B49" s="163" t="str">
        <f>'Staff budget'!B41</f>
        <v>to be specified</v>
      </c>
      <c r="C49" s="203"/>
      <c r="D49" s="203"/>
      <c r="E49" s="152"/>
      <c r="F49" s="12">
        <f>'Staff budget'!L41</f>
        <v>0</v>
      </c>
      <c r="G49" s="153">
        <v>0</v>
      </c>
      <c r="H49" s="11">
        <f t="shared" si="3"/>
        <v>0</v>
      </c>
      <c r="I49" s="81"/>
    </row>
    <row r="50" spans="1:9" ht="14.4" thickBot="1" x14ac:dyDescent="0.3">
      <c r="A50" s="76"/>
      <c r="B50" s="164"/>
      <c r="C50" s="165"/>
      <c r="D50" s="101"/>
      <c r="E50" s="17"/>
      <c r="F50" s="13">
        <f>SUM(F20:F49)</f>
        <v>0</v>
      </c>
      <c r="G50" s="14">
        <f t="shared" ref="G50:H50" si="4">SUM(G20:G49)</f>
        <v>0</v>
      </c>
      <c r="H50" s="14">
        <f t="shared" si="4"/>
        <v>0</v>
      </c>
      <c r="I50" s="81"/>
    </row>
    <row r="51" spans="1:9" x14ac:dyDescent="0.25">
      <c r="A51" s="76"/>
      <c r="B51" s="102"/>
      <c r="C51" s="102"/>
      <c r="D51" s="103"/>
      <c r="E51" s="104"/>
      <c r="F51" s="104"/>
      <c r="G51" s="105"/>
      <c r="H51" s="105"/>
      <c r="I51" s="81"/>
    </row>
    <row r="52" spans="1:9" ht="14.4" thickBot="1" x14ac:dyDescent="0.3">
      <c r="A52" s="76"/>
      <c r="B52" s="78"/>
      <c r="C52" s="78"/>
      <c r="D52" s="78"/>
      <c r="E52" s="78"/>
      <c r="F52" s="79"/>
      <c r="G52" s="80"/>
      <c r="H52" s="80"/>
      <c r="I52" s="81"/>
    </row>
    <row r="53" spans="1:9" ht="15.75" customHeight="1" thickBot="1" x14ac:dyDescent="0.3">
      <c r="A53" s="76"/>
      <c r="B53" s="204" t="s">
        <v>34</v>
      </c>
      <c r="C53" s="205"/>
      <c r="D53" s="205"/>
      <c r="E53" s="205"/>
      <c r="F53" s="91"/>
      <c r="G53" s="92"/>
      <c r="H53" s="93"/>
      <c r="I53" s="81"/>
    </row>
    <row r="54" spans="1:9" ht="14.4" thickBot="1" x14ac:dyDescent="0.3">
      <c r="A54" s="76"/>
      <c r="B54" s="206"/>
      <c r="C54" s="207"/>
      <c r="D54" s="207"/>
      <c r="E54" s="94"/>
      <c r="F54" s="95" t="s">
        <v>28</v>
      </c>
      <c r="G54" s="96" t="s">
        <v>29</v>
      </c>
      <c r="H54" s="97" t="s">
        <v>30</v>
      </c>
      <c r="I54" s="81"/>
    </row>
    <row r="55" spans="1:9" ht="14.4" thickBot="1" x14ac:dyDescent="0.3">
      <c r="A55" s="76"/>
      <c r="B55" s="214" t="s">
        <v>35</v>
      </c>
      <c r="C55" s="215"/>
      <c r="D55" s="83" t="s">
        <v>36</v>
      </c>
      <c r="E55" s="98" t="s">
        <v>33</v>
      </c>
      <c r="F55" s="106"/>
      <c r="G55" s="107"/>
      <c r="H55" s="108"/>
      <c r="I55" s="81"/>
    </row>
    <row r="56" spans="1:9" x14ac:dyDescent="0.25">
      <c r="A56" s="76"/>
      <c r="B56" s="212" t="s">
        <v>37</v>
      </c>
      <c r="C56" s="213"/>
      <c r="D56" s="149"/>
      <c r="E56" s="154"/>
      <c r="F56" s="155">
        <v>0</v>
      </c>
      <c r="G56" s="156">
        <v>0</v>
      </c>
      <c r="H56" s="11">
        <f>F56-G56</f>
        <v>0</v>
      </c>
      <c r="I56" s="81"/>
    </row>
    <row r="57" spans="1:9" x14ac:dyDescent="0.25">
      <c r="A57" s="76"/>
      <c r="B57" s="216" t="s">
        <v>37</v>
      </c>
      <c r="C57" s="217"/>
      <c r="D57" s="149"/>
      <c r="E57" s="154"/>
      <c r="F57" s="155">
        <v>0</v>
      </c>
      <c r="G57" s="156">
        <v>0</v>
      </c>
      <c r="H57" s="11">
        <f t="shared" ref="H57:H70" si="5">F57-G57</f>
        <v>0</v>
      </c>
      <c r="I57" s="81"/>
    </row>
    <row r="58" spans="1:9" x14ac:dyDescent="0.25">
      <c r="A58" s="76"/>
      <c r="B58" s="216" t="s">
        <v>37</v>
      </c>
      <c r="C58" s="217"/>
      <c r="D58" s="149"/>
      <c r="E58" s="154"/>
      <c r="F58" s="155">
        <v>0</v>
      </c>
      <c r="G58" s="156">
        <v>0</v>
      </c>
      <c r="H58" s="11">
        <f t="shared" si="5"/>
        <v>0</v>
      </c>
      <c r="I58" s="81"/>
    </row>
    <row r="59" spans="1:9" x14ac:dyDescent="0.25">
      <c r="A59" s="76"/>
      <c r="B59" s="216" t="s">
        <v>37</v>
      </c>
      <c r="C59" s="217"/>
      <c r="D59" s="149"/>
      <c r="E59" s="154"/>
      <c r="F59" s="155">
        <v>0</v>
      </c>
      <c r="G59" s="156">
        <v>0</v>
      </c>
      <c r="H59" s="11">
        <f t="shared" si="5"/>
        <v>0</v>
      </c>
      <c r="I59" s="81"/>
    </row>
    <row r="60" spans="1:9" x14ac:dyDescent="0.25">
      <c r="A60" s="76"/>
      <c r="B60" s="216" t="s">
        <v>37</v>
      </c>
      <c r="C60" s="217"/>
      <c r="D60" s="149"/>
      <c r="E60" s="154"/>
      <c r="F60" s="155">
        <v>0</v>
      </c>
      <c r="G60" s="156">
        <v>0</v>
      </c>
      <c r="H60" s="11">
        <f t="shared" si="5"/>
        <v>0</v>
      </c>
      <c r="I60" s="81"/>
    </row>
    <row r="61" spans="1:9" x14ac:dyDescent="0.25">
      <c r="A61" s="76"/>
      <c r="B61" s="216" t="s">
        <v>37</v>
      </c>
      <c r="C61" s="217"/>
      <c r="D61" s="149"/>
      <c r="E61" s="154"/>
      <c r="F61" s="155">
        <v>0</v>
      </c>
      <c r="G61" s="156">
        <v>0</v>
      </c>
      <c r="H61" s="11">
        <f t="shared" si="5"/>
        <v>0</v>
      </c>
      <c r="I61" s="81"/>
    </row>
    <row r="62" spans="1:9" x14ac:dyDescent="0.25">
      <c r="A62" s="76"/>
      <c r="B62" s="216" t="s">
        <v>37</v>
      </c>
      <c r="C62" s="217"/>
      <c r="D62" s="149"/>
      <c r="E62" s="154"/>
      <c r="F62" s="155">
        <v>0</v>
      </c>
      <c r="G62" s="156">
        <v>0</v>
      </c>
      <c r="H62" s="11">
        <f t="shared" si="5"/>
        <v>0</v>
      </c>
      <c r="I62" s="81"/>
    </row>
    <row r="63" spans="1:9" x14ac:dyDescent="0.25">
      <c r="A63" s="76"/>
      <c r="B63" s="216" t="s">
        <v>37</v>
      </c>
      <c r="C63" s="217"/>
      <c r="D63" s="149"/>
      <c r="E63" s="154"/>
      <c r="F63" s="155">
        <v>0</v>
      </c>
      <c r="G63" s="156">
        <v>0</v>
      </c>
      <c r="H63" s="11">
        <f t="shared" si="5"/>
        <v>0</v>
      </c>
      <c r="I63" s="81"/>
    </row>
    <row r="64" spans="1:9" x14ac:dyDescent="0.25">
      <c r="A64" s="76"/>
      <c r="B64" s="216" t="s">
        <v>37</v>
      </c>
      <c r="C64" s="217"/>
      <c r="D64" s="149"/>
      <c r="E64" s="154"/>
      <c r="F64" s="155">
        <v>0</v>
      </c>
      <c r="G64" s="156">
        <v>0</v>
      </c>
      <c r="H64" s="11">
        <f t="shared" si="5"/>
        <v>0</v>
      </c>
      <c r="I64" s="81"/>
    </row>
    <row r="65" spans="1:9" x14ac:dyDescent="0.25">
      <c r="A65" s="76"/>
      <c r="B65" s="216" t="s">
        <v>37</v>
      </c>
      <c r="C65" s="217"/>
      <c r="D65" s="149"/>
      <c r="E65" s="154"/>
      <c r="F65" s="155">
        <v>0</v>
      </c>
      <c r="G65" s="156">
        <v>0</v>
      </c>
      <c r="H65" s="11">
        <f t="shared" si="5"/>
        <v>0</v>
      </c>
      <c r="I65" s="81"/>
    </row>
    <row r="66" spans="1:9" x14ac:dyDescent="0.25">
      <c r="A66" s="76"/>
      <c r="B66" s="216" t="s">
        <v>37</v>
      </c>
      <c r="C66" s="217"/>
      <c r="D66" s="149"/>
      <c r="E66" s="154"/>
      <c r="F66" s="155">
        <v>0</v>
      </c>
      <c r="G66" s="156">
        <v>0</v>
      </c>
      <c r="H66" s="11">
        <f t="shared" si="5"/>
        <v>0</v>
      </c>
      <c r="I66" s="81"/>
    </row>
    <row r="67" spans="1:9" x14ac:dyDescent="0.25">
      <c r="A67" s="76"/>
      <c r="B67" s="216" t="s">
        <v>37</v>
      </c>
      <c r="C67" s="217"/>
      <c r="D67" s="149"/>
      <c r="E67" s="154"/>
      <c r="F67" s="155">
        <v>0</v>
      </c>
      <c r="G67" s="156">
        <v>0</v>
      </c>
      <c r="H67" s="11">
        <f t="shared" si="5"/>
        <v>0</v>
      </c>
      <c r="I67" s="81"/>
    </row>
    <row r="68" spans="1:9" x14ac:dyDescent="0.25">
      <c r="A68" s="76"/>
      <c r="B68" s="216" t="s">
        <v>37</v>
      </c>
      <c r="C68" s="217"/>
      <c r="D68" s="149"/>
      <c r="E68" s="154"/>
      <c r="F68" s="155">
        <v>0</v>
      </c>
      <c r="G68" s="156">
        <v>0</v>
      </c>
      <c r="H68" s="11">
        <f t="shared" si="5"/>
        <v>0</v>
      </c>
      <c r="I68" s="81"/>
    </row>
    <row r="69" spans="1:9" x14ac:dyDescent="0.25">
      <c r="A69" s="76"/>
      <c r="B69" s="216" t="s">
        <v>37</v>
      </c>
      <c r="C69" s="217"/>
      <c r="D69" s="149"/>
      <c r="E69" s="154"/>
      <c r="F69" s="155">
        <v>0</v>
      </c>
      <c r="G69" s="156">
        <v>0</v>
      </c>
      <c r="H69" s="11">
        <f t="shared" si="5"/>
        <v>0</v>
      </c>
      <c r="I69" s="81"/>
    </row>
    <row r="70" spans="1:9" ht="14.4" thickBot="1" x14ac:dyDescent="0.3">
      <c r="A70" s="76"/>
      <c r="B70" s="219" t="s">
        <v>37</v>
      </c>
      <c r="C70" s="220"/>
      <c r="D70" s="151"/>
      <c r="E70" s="157"/>
      <c r="F70" s="158">
        <v>0</v>
      </c>
      <c r="G70" s="159">
        <v>0</v>
      </c>
      <c r="H70" s="11">
        <f t="shared" si="5"/>
        <v>0</v>
      </c>
      <c r="I70" s="81"/>
    </row>
    <row r="71" spans="1:9" ht="15" thickBot="1" x14ac:dyDescent="0.35">
      <c r="A71" s="76"/>
      <c r="B71" s="164"/>
      <c r="C71" s="165"/>
      <c r="D71" s="101"/>
      <c r="E71" s="15"/>
      <c r="F71" s="15">
        <f>SUM(F56:F70)</f>
        <v>0</v>
      </c>
      <c r="G71" s="16">
        <f t="shared" ref="G71:H71" si="6">SUM(G56:G70)</f>
        <v>0</v>
      </c>
      <c r="H71" s="16">
        <f t="shared" si="6"/>
        <v>0</v>
      </c>
      <c r="I71" s="81"/>
    </row>
    <row r="72" spans="1:9" ht="14.4" x14ac:dyDescent="0.3">
      <c r="A72" s="76"/>
      <c r="B72" s="102"/>
      <c r="C72" s="102"/>
      <c r="D72" s="103"/>
      <c r="E72" s="109"/>
      <c r="F72" s="109"/>
      <c r="G72" s="110"/>
      <c r="H72" s="111"/>
      <c r="I72" s="81"/>
    </row>
    <row r="73" spans="1:9" ht="14.4" thickBot="1" x14ac:dyDescent="0.3">
      <c r="A73" s="76"/>
      <c r="B73" s="78"/>
      <c r="C73" s="78"/>
      <c r="D73" s="78"/>
      <c r="E73" s="78"/>
      <c r="F73" s="79"/>
      <c r="G73" s="80"/>
      <c r="H73" s="80"/>
      <c r="I73" s="81"/>
    </row>
    <row r="74" spans="1:9" ht="14.4" thickBot="1" x14ac:dyDescent="0.3">
      <c r="A74" s="76"/>
      <c r="B74" s="204" t="s">
        <v>38</v>
      </c>
      <c r="C74" s="205"/>
      <c r="D74" s="205"/>
      <c r="E74" s="205"/>
      <c r="F74" s="91"/>
      <c r="G74" s="92"/>
      <c r="H74" s="93"/>
      <c r="I74" s="81"/>
    </row>
    <row r="75" spans="1:9" ht="14.4" thickBot="1" x14ac:dyDescent="0.3">
      <c r="A75" s="76"/>
      <c r="B75" s="206"/>
      <c r="C75" s="207"/>
      <c r="D75" s="207"/>
      <c r="E75" s="94"/>
      <c r="F75" s="95" t="s">
        <v>28</v>
      </c>
      <c r="G75" s="96" t="s">
        <v>29</v>
      </c>
      <c r="H75" s="97" t="s">
        <v>30</v>
      </c>
      <c r="I75" s="81"/>
    </row>
    <row r="76" spans="1:9" ht="14.4" thickBot="1" x14ac:dyDescent="0.3">
      <c r="A76" s="76"/>
      <c r="B76" s="221" t="s">
        <v>39</v>
      </c>
      <c r="C76" s="222"/>
      <c r="D76" s="98" t="s">
        <v>40</v>
      </c>
      <c r="E76" s="98" t="s">
        <v>33</v>
      </c>
      <c r="F76" s="112"/>
      <c r="G76" s="107"/>
      <c r="H76" s="108"/>
      <c r="I76" s="81"/>
    </row>
    <row r="77" spans="1:9" x14ac:dyDescent="0.25">
      <c r="A77" s="76"/>
      <c r="B77" s="212" t="s">
        <v>37</v>
      </c>
      <c r="C77" s="213"/>
      <c r="D77" s="149"/>
      <c r="E77" s="154"/>
      <c r="F77" s="155">
        <v>0</v>
      </c>
      <c r="G77" s="156">
        <v>0</v>
      </c>
      <c r="H77" s="11">
        <f t="shared" ref="H77:H96" si="7">F77-G77</f>
        <v>0</v>
      </c>
      <c r="I77" s="81"/>
    </row>
    <row r="78" spans="1:9" x14ac:dyDescent="0.25">
      <c r="A78" s="76"/>
      <c r="B78" s="218" t="s">
        <v>37</v>
      </c>
      <c r="C78" s="217"/>
      <c r="D78" s="149"/>
      <c r="E78" s="154"/>
      <c r="F78" s="155">
        <v>0</v>
      </c>
      <c r="G78" s="156">
        <v>0</v>
      </c>
      <c r="H78" s="11">
        <f t="shared" si="7"/>
        <v>0</v>
      </c>
      <c r="I78" s="81"/>
    </row>
    <row r="79" spans="1:9" x14ac:dyDescent="0.25">
      <c r="A79" s="76"/>
      <c r="B79" s="218" t="s">
        <v>37</v>
      </c>
      <c r="C79" s="217"/>
      <c r="D79" s="149"/>
      <c r="E79" s="154"/>
      <c r="F79" s="155">
        <v>0</v>
      </c>
      <c r="G79" s="156">
        <v>0</v>
      </c>
      <c r="H79" s="11">
        <f t="shared" si="7"/>
        <v>0</v>
      </c>
      <c r="I79" s="81"/>
    </row>
    <row r="80" spans="1:9" x14ac:dyDescent="0.25">
      <c r="A80" s="76"/>
      <c r="B80" s="218" t="s">
        <v>37</v>
      </c>
      <c r="C80" s="217"/>
      <c r="D80" s="149"/>
      <c r="E80" s="154"/>
      <c r="F80" s="155">
        <v>0</v>
      </c>
      <c r="G80" s="156">
        <v>0</v>
      </c>
      <c r="H80" s="11">
        <f t="shared" si="7"/>
        <v>0</v>
      </c>
      <c r="I80" s="81"/>
    </row>
    <row r="81" spans="1:9" x14ac:dyDescent="0.25">
      <c r="A81" s="76"/>
      <c r="B81" s="218" t="s">
        <v>37</v>
      </c>
      <c r="C81" s="217"/>
      <c r="D81" s="149"/>
      <c r="E81" s="154"/>
      <c r="F81" s="155">
        <v>0</v>
      </c>
      <c r="G81" s="156">
        <v>0</v>
      </c>
      <c r="H81" s="11">
        <f t="shared" si="7"/>
        <v>0</v>
      </c>
      <c r="I81" s="81"/>
    </row>
    <row r="82" spans="1:9" x14ac:dyDescent="0.25">
      <c r="A82" s="76"/>
      <c r="B82" s="218" t="s">
        <v>37</v>
      </c>
      <c r="C82" s="217"/>
      <c r="D82" s="151"/>
      <c r="E82" s="157"/>
      <c r="F82" s="158">
        <v>0</v>
      </c>
      <c r="G82" s="159">
        <v>0</v>
      </c>
      <c r="H82" s="11">
        <f t="shared" si="7"/>
        <v>0</v>
      </c>
      <c r="I82" s="81"/>
    </row>
    <row r="83" spans="1:9" x14ac:dyDescent="0.25">
      <c r="A83" s="76"/>
      <c r="B83" s="218" t="s">
        <v>37</v>
      </c>
      <c r="C83" s="217"/>
      <c r="D83" s="149"/>
      <c r="E83" s="154"/>
      <c r="F83" s="155">
        <v>0</v>
      </c>
      <c r="G83" s="156">
        <v>0</v>
      </c>
      <c r="H83" s="11">
        <f t="shared" si="7"/>
        <v>0</v>
      </c>
      <c r="I83" s="81"/>
    </row>
    <row r="84" spans="1:9" x14ac:dyDescent="0.25">
      <c r="A84" s="76"/>
      <c r="B84" s="218" t="s">
        <v>37</v>
      </c>
      <c r="C84" s="217"/>
      <c r="D84" s="149"/>
      <c r="E84" s="154"/>
      <c r="F84" s="155">
        <v>0</v>
      </c>
      <c r="G84" s="156">
        <v>0</v>
      </c>
      <c r="H84" s="11">
        <f t="shared" si="7"/>
        <v>0</v>
      </c>
      <c r="I84" s="81"/>
    </row>
    <row r="85" spans="1:9" x14ac:dyDescent="0.25">
      <c r="A85" s="76"/>
      <c r="B85" s="218" t="s">
        <v>37</v>
      </c>
      <c r="C85" s="217"/>
      <c r="D85" s="149"/>
      <c r="E85" s="154"/>
      <c r="F85" s="155">
        <v>0</v>
      </c>
      <c r="G85" s="156">
        <v>0</v>
      </c>
      <c r="H85" s="11">
        <f t="shared" si="7"/>
        <v>0</v>
      </c>
      <c r="I85" s="81"/>
    </row>
    <row r="86" spans="1:9" x14ac:dyDescent="0.25">
      <c r="A86" s="76"/>
      <c r="B86" s="218" t="s">
        <v>37</v>
      </c>
      <c r="C86" s="217"/>
      <c r="D86" s="151"/>
      <c r="E86" s="157"/>
      <c r="F86" s="158">
        <v>0</v>
      </c>
      <c r="G86" s="159">
        <v>0</v>
      </c>
      <c r="H86" s="11">
        <f t="shared" si="7"/>
        <v>0</v>
      </c>
      <c r="I86" s="81"/>
    </row>
    <row r="87" spans="1:9" x14ac:dyDescent="0.25">
      <c r="A87" s="76"/>
      <c r="B87" s="218" t="s">
        <v>37</v>
      </c>
      <c r="C87" s="217"/>
      <c r="D87" s="149"/>
      <c r="E87" s="154"/>
      <c r="F87" s="155">
        <v>0</v>
      </c>
      <c r="G87" s="156">
        <v>0</v>
      </c>
      <c r="H87" s="11">
        <f t="shared" si="7"/>
        <v>0</v>
      </c>
      <c r="I87" s="81"/>
    </row>
    <row r="88" spans="1:9" x14ac:dyDescent="0.25">
      <c r="A88" s="76"/>
      <c r="B88" s="218" t="s">
        <v>37</v>
      </c>
      <c r="C88" s="217"/>
      <c r="D88" s="149"/>
      <c r="E88" s="154"/>
      <c r="F88" s="155">
        <v>0</v>
      </c>
      <c r="G88" s="156">
        <v>0</v>
      </c>
      <c r="H88" s="11">
        <f t="shared" si="7"/>
        <v>0</v>
      </c>
      <c r="I88" s="81"/>
    </row>
    <row r="89" spans="1:9" x14ac:dyDescent="0.25">
      <c r="A89" s="76"/>
      <c r="B89" s="218" t="s">
        <v>37</v>
      </c>
      <c r="C89" s="217"/>
      <c r="D89" s="149"/>
      <c r="E89" s="154"/>
      <c r="F89" s="155">
        <v>0</v>
      </c>
      <c r="G89" s="156">
        <v>0</v>
      </c>
      <c r="H89" s="11">
        <f t="shared" si="7"/>
        <v>0</v>
      </c>
      <c r="I89" s="81"/>
    </row>
    <row r="90" spans="1:9" x14ac:dyDescent="0.25">
      <c r="A90" s="76"/>
      <c r="B90" s="218" t="s">
        <v>37</v>
      </c>
      <c r="C90" s="217"/>
      <c r="D90" s="149"/>
      <c r="E90" s="154"/>
      <c r="F90" s="155">
        <v>0</v>
      </c>
      <c r="G90" s="156">
        <v>0</v>
      </c>
      <c r="H90" s="11">
        <f t="shared" si="7"/>
        <v>0</v>
      </c>
      <c r="I90" s="81"/>
    </row>
    <row r="91" spans="1:9" x14ac:dyDescent="0.25">
      <c r="A91" s="76"/>
      <c r="B91" s="218" t="s">
        <v>37</v>
      </c>
      <c r="C91" s="217"/>
      <c r="D91" s="149"/>
      <c r="E91" s="154"/>
      <c r="F91" s="155">
        <v>0</v>
      </c>
      <c r="G91" s="156">
        <v>0</v>
      </c>
      <c r="H91" s="11">
        <f t="shared" si="7"/>
        <v>0</v>
      </c>
      <c r="I91" s="81"/>
    </row>
    <row r="92" spans="1:9" x14ac:dyDescent="0.25">
      <c r="A92" s="76"/>
      <c r="B92" s="218" t="s">
        <v>37</v>
      </c>
      <c r="C92" s="217"/>
      <c r="D92" s="151"/>
      <c r="E92" s="157"/>
      <c r="F92" s="158">
        <v>0</v>
      </c>
      <c r="G92" s="159">
        <v>0</v>
      </c>
      <c r="H92" s="11">
        <f t="shared" si="7"/>
        <v>0</v>
      </c>
      <c r="I92" s="81"/>
    </row>
    <row r="93" spans="1:9" x14ac:dyDescent="0.25">
      <c r="A93" s="76"/>
      <c r="B93" s="218" t="s">
        <v>37</v>
      </c>
      <c r="C93" s="217"/>
      <c r="D93" s="149"/>
      <c r="E93" s="154"/>
      <c r="F93" s="155">
        <v>0</v>
      </c>
      <c r="G93" s="156">
        <v>0</v>
      </c>
      <c r="H93" s="11">
        <f t="shared" si="7"/>
        <v>0</v>
      </c>
      <c r="I93" s="81"/>
    </row>
    <row r="94" spans="1:9" x14ac:dyDescent="0.25">
      <c r="A94" s="76"/>
      <c r="B94" s="218" t="s">
        <v>37</v>
      </c>
      <c r="C94" s="217"/>
      <c r="D94" s="149"/>
      <c r="E94" s="154"/>
      <c r="F94" s="155">
        <v>0</v>
      </c>
      <c r="G94" s="156">
        <v>0</v>
      </c>
      <c r="H94" s="11">
        <f t="shared" si="7"/>
        <v>0</v>
      </c>
      <c r="I94" s="81"/>
    </row>
    <row r="95" spans="1:9" x14ac:dyDescent="0.25">
      <c r="A95" s="76"/>
      <c r="B95" s="218" t="s">
        <v>37</v>
      </c>
      <c r="C95" s="217"/>
      <c r="D95" s="149"/>
      <c r="E95" s="154"/>
      <c r="F95" s="155">
        <v>0</v>
      </c>
      <c r="G95" s="156">
        <v>0</v>
      </c>
      <c r="H95" s="11">
        <f t="shared" si="7"/>
        <v>0</v>
      </c>
      <c r="I95" s="81"/>
    </row>
    <row r="96" spans="1:9" ht="14.4" thickBot="1" x14ac:dyDescent="0.3">
      <c r="A96" s="76"/>
      <c r="B96" s="227" t="s">
        <v>37</v>
      </c>
      <c r="C96" s="220"/>
      <c r="D96" s="151"/>
      <c r="E96" s="157"/>
      <c r="F96" s="158">
        <v>0</v>
      </c>
      <c r="G96" s="159">
        <v>0</v>
      </c>
      <c r="H96" s="11">
        <f t="shared" si="7"/>
        <v>0</v>
      </c>
      <c r="I96" s="81"/>
    </row>
    <row r="97" spans="1:9" ht="14.4" thickBot="1" x14ac:dyDescent="0.3">
      <c r="A97" s="76"/>
      <c r="B97" s="228"/>
      <c r="C97" s="229"/>
      <c r="D97" s="101"/>
      <c r="E97" s="113"/>
      <c r="F97" s="17">
        <f>SUM(F77:F96)</f>
        <v>0</v>
      </c>
      <c r="G97" s="18">
        <f t="shared" ref="G97:H97" si="8">SUM(G77:G96)</f>
        <v>0</v>
      </c>
      <c r="H97" s="19">
        <f t="shared" si="8"/>
        <v>0</v>
      </c>
      <c r="I97" s="81"/>
    </row>
    <row r="98" spans="1:9" ht="14.4" thickBot="1" x14ac:dyDescent="0.3">
      <c r="A98" s="76"/>
      <c r="B98" s="78"/>
      <c r="C98" s="78"/>
      <c r="D98" s="78"/>
      <c r="E98" s="78"/>
      <c r="F98" s="79"/>
      <c r="G98" s="80"/>
      <c r="H98" s="80"/>
      <c r="I98" s="81"/>
    </row>
    <row r="99" spans="1:9" ht="14.4" thickBot="1" x14ac:dyDescent="0.3">
      <c r="A99" s="76"/>
      <c r="B99" s="78"/>
      <c r="C99" s="78"/>
      <c r="D99" s="114" t="s">
        <v>41</v>
      </c>
      <c r="E99" s="91"/>
      <c r="F99" s="20">
        <f>F50+F71+F97</f>
        <v>0</v>
      </c>
      <c r="G99" s="115"/>
      <c r="H99" s="115"/>
      <c r="I99" s="81"/>
    </row>
    <row r="100" spans="1:9" ht="14.4" thickBot="1" x14ac:dyDescent="0.3">
      <c r="A100" s="76"/>
      <c r="B100" s="78"/>
      <c r="C100" s="78"/>
      <c r="D100" s="79"/>
      <c r="E100" s="79"/>
      <c r="F100" s="79"/>
      <c r="G100" s="115"/>
      <c r="H100" s="115"/>
      <c r="I100" s="81"/>
    </row>
    <row r="101" spans="1:9" ht="14.4" thickBot="1" x14ac:dyDescent="0.3">
      <c r="A101" s="76"/>
      <c r="B101" s="78"/>
      <c r="C101" s="78"/>
      <c r="D101" s="114" t="s">
        <v>42</v>
      </c>
      <c r="E101" s="91"/>
      <c r="F101" s="91"/>
      <c r="G101" s="21">
        <f>G50+G71+G97</f>
        <v>0</v>
      </c>
      <c r="H101" s="115"/>
      <c r="I101" s="81"/>
    </row>
    <row r="102" spans="1:9" ht="14.4" thickBot="1" x14ac:dyDescent="0.3">
      <c r="A102" s="76"/>
      <c r="B102" s="78"/>
      <c r="C102" s="78"/>
      <c r="D102" s="79"/>
      <c r="E102" s="79"/>
      <c r="F102" s="79"/>
      <c r="G102" s="115"/>
      <c r="H102" s="115"/>
      <c r="I102" s="81"/>
    </row>
    <row r="103" spans="1:9" ht="14.4" thickBot="1" x14ac:dyDescent="0.3">
      <c r="A103" s="76"/>
      <c r="B103" s="78"/>
      <c r="C103" s="78"/>
      <c r="D103" s="116" t="s">
        <v>43</v>
      </c>
      <c r="E103" s="117"/>
      <c r="F103" s="117"/>
      <c r="G103" s="118"/>
      <c r="H103" s="22">
        <f>H50+H71+H97</f>
        <v>0</v>
      </c>
      <c r="I103" s="81"/>
    </row>
    <row r="104" spans="1:9" ht="14.4" thickBot="1" x14ac:dyDescent="0.3">
      <c r="A104" s="76"/>
      <c r="B104" s="78"/>
      <c r="C104" s="78"/>
      <c r="D104" s="78"/>
      <c r="E104" s="78"/>
      <c r="F104" s="79"/>
      <c r="G104" s="80"/>
      <c r="H104" s="80"/>
      <c r="I104" s="81"/>
    </row>
    <row r="105" spans="1:9" ht="15" customHeight="1" x14ac:dyDescent="0.25">
      <c r="A105" s="76"/>
      <c r="B105" s="78"/>
      <c r="C105" s="230" t="s">
        <v>44</v>
      </c>
      <c r="D105" s="231"/>
      <c r="E105" s="231"/>
      <c r="F105" s="231"/>
      <c r="G105" s="231"/>
      <c r="H105" s="232"/>
      <c r="I105" s="81"/>
    </row>
    <row r="106" spans="1:9" ht="12.75" customHeight="1" x14ac:dyDescent="0.25">
      <c r="A106" s="76"/>
      <c r="B106" s="78"/>
      <c r="C106" s="233"/>
      <c r="D106" s="234"/>
      <c r="E106" s="234"/>
      <c r="F106" s="234"/>
      <c r="G106" s="234"/>
      <c r="H106" s="235"/>
      <c r="I106" s="81"/>
    </row>
    <row r="107" spans="1:9" ht="12.75" customHeight="1" x14ac:dyDescent="0.25">
      <c r="A107" s="76"/>
      <c r="B107" s="78"/>
      <c r="C107" s="233"/>
      <c r="D107" s="234"/>
      <c r="E107" s="234"/>
      <c r="F107" s="234"/>
      <c r="G107" s="234"/>
      <c r="H107" s="235"/>
      <c r="I107" s="81"/>
    </row>
    <row r="108" spans="1:9" ht="12.75" customHeight="1" x14ac:dyDescent="0.25">
      <c r="A108" s="76"/>
      <c r="B108" s="78"/>
      <c r="C108" s="233"/>
      <c r="D108" s="234"/>
      <c r="E108" s="234"/>
      <c r="F108" s="234"/>
      <c r="G108" s="234"/>
      <c r="H108" s="235"/>
      <c r="I108" s="81"/>
    </row>
    <row r="109" spans="1:9" ht="13.5" customHeight="1" thickBot="1" x14ac:dyDescent="0.3">
      <c r="A109" s="76"/>
      <c r="B109" s="78"/>
      <c r="C109" s="236"/>
      <c r="D109" s="237"/>
      <c r="E109" s="237"/>
      <c r="F109" s="237"/>
      <c r="G109" s="237"/>
      <c r="H109" s="238"/>
      <c r="I109" s="81"/>
    </row>
    <row r="110" spans="1:9" ht="14.4" thickBot="1" x14ac:dyDescent="0.3">
      <c r="A110" s="76"/>
      <c r="B110" s="78"/>
      <c r="C110" s="119"/>
      <c r="D110" s="119"/>
      <c r="E110" s="119"/>
      <c r="F110" s="120"/>
      <c r="G110" s="121"/>
      <c r="H110" s="121"/>
      <c r="I110" s="81"/>
    </row>
    <row r="111" spans="1:9" x14ac:dyDescent="0.25">
      <c r="A111" s="76"/>
      <c r="B111" s="78"/>
      <c r="C111" s="122" t="s">
        <v>45</v>
      </c>
      <c r="D111" s="123"/>
      <c r="E111" s="124"/>
      <c r="F111" s="125"/>
      <c r="G111" s="126"/>
      <c r="H111" s="127"/>
      <c r="I111" s="81"/>
    </row>
    <row r="112" spans="1:9" x14ac:dyDescent="0.25">
      <c r="A112" s="76"/>
      <c r="B112" s="78"/>
      <c r="C112" s="128"/>
      <c r="D112" s="129"/>
      <c r="E112" s="130"/>
      <c r="F112" s="129"/>
      <c r="G112" s="131"/>
      <c r="H112" s="132"/>
      <c r="I112" s="81"/>
    </row>
    <row r="113" spans="1:9" x14ac:dyDescent="0.25">
      <c r="A113" s="76"/>
      <c r="B113" s="78"/>
      <c r="C113" s="133" t="s">
        <v>46</v>
      </c>
      <c r="D113" s="223"/>
      <c r="E113" s="223"/>
      <c r="F113" s="223"/>
      <c r="G113" s="223"/>
      <c r="H113" s="224"/>
      <c r="I113" s="81"/>
    </row>
    <row r="114" spans="1:9" x14ac:dyDescent="0.25">
      <c r="A114" s="76"/>
      <c r="B114" s="78"/>
      <c r="C114" s="133" t="s">
        <v>47</v>
      </c>
      <c r="D114" s="223"/>
      <c r="E114" s="223"/>
      <c r="F114" s="223"/>
      <c r="G114" s="223"/>
      <c r="H114" s="224"/>
      <c r="I114" s="81"/>
    </row>
    <row r="115" spans="1:9" x14ac:dyDescent="0.25">
      <c r="A115" s="76"/>
      <c r="B115" s="78"/>
      <c r="C115" s="133" t="s">
        <v>17</v>
      </c>
      <c r="D115" s="223"/>
      <c r="E115" s="223"/>
      <c r="F115" s="223"/>
      <c r="G115" s="223"/>
      <c r="H115" s="224"/>
      <c r="I115" s="81"/>
    </row>
    <row r="116" spans="1:9" x14ac:dyDescent="0.25">
      <c r="A116" s="76"/>
      <c r="B116" s="78"/>
      <c r="C116" s="133" t="s">
        <v>48</v>
      </c>
      <c r="D116" s="223"/>
      <c r="E116" s="223"/>
      <c r="F116" s="223"/>
      <c r="G116" s="223"/>
      <c r="H116" s="224"/>
      <c r="I116" s="81"/>
    </row>
    <row r="117" spans="1:9" ht="14.4" thickBot="1" x14ac:dyDescent="0.3">
      <c r="A117" s="76"/>
      <c r="B117" s="78"/>
      <c r="C117" s="134" t="s">
        <v>49</v>
      </c>
      <c r="D117" s="225"/>
      <c r="E117" s="225"/>
      <c r="F117" s="225"/>
      <c r="G117" s="225"/>
      <c r="H117" s="226"/>
      <c r="I117" s="81"/>
    </row>
    <row r="118" spans="1:9" ht="14.4" thickBot="1" x14ac:dyDescent="0.3">
      <c r="A118" s="135"/>
      <c r="B118" s="136"/>
      <c r="C118" s="136"/>
      <c r="D118" s="136"/>
      <c r="E118" s="136"/>
      <c r="F118" s="137"/>
      <c r="G118" s="138"/>
      <c r="H118" s="138"/>
      <c r="I118" s="139"/>
    </row>
    <row r="119" spans="1:9" ht="14.25" hidden="1" customHeight="1" x14ac:dyDescent="0.25"/>
    <row r="120" spans="1:9" ht="14.25" hidden="1" customHeight="1" x14ac:dyDescent="0.25"/>
    <row r="121" spans="1:9" ht="14.25" hidden="1" customHeight="1" x14ac:dyDescent="0.25"/>
  </sheetData>
  <sheetProtection algorithmName="SHA-512" hashValue="ylq/hs/aD5el8KRsqG2MTdZDHQ6NzQL99DMdlRfrjAOZ9aXLcY0601L4bNforzeqi93GUty1XiGtF9tB6n7Rtg==" saltValue="cC/1C6AmeVvxVUHfTbcMCA==" spinCount="100000" sheet="1" objects="1" scenarios="1"/>
  <mergeCells count="82">
    <mergeCell ref="D115:H115"/>
    <mergeCell ref="D116:H116"/>
    <mergeCell ref="D117:H117"/>
    <mergeCell ref="B96:C96"/>
    <mergeCell ref="B97:C97"/>
    <mergeCell ref="C105:H105"/>
    <mergeCell ref="C106:H109"/>
    <mergeCell ref="D113:H113"/>
    <mergeCell ref="D114:H114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83:C83"/>
    <mergeCell ref="B69:C69"/>
    <mergeCell ref="B70:C70"/>
    <mergeCell ref="B74:E74"/>
    <mergeCell ref="B75:D75"/>
    <mergeCell ref="B76:C76"/>
    <mergeCell ref="B77:C77"/>
    <mergeCell ref="B78:C78"/>
    <mergeCell ref="B79:C79"/>
    <mergeCell ref="B80:C80"/>
    <mergeCell ref="B81:C81"/>
    <mergeCell ref="B82:C82"/>
    <mergeCell ref="B68:C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C32:D32"/>
    <mergeCell ref="C33:D33"/>
    <mergeCell ref="C34:D34"/>
    <mergeCell ref="C35:D35"/>
    <mergeCell ref="B56:C56"/>
    <mergeCell ref="B53:E53"/>
    <mergeCell ref="B54:D54"/>
    <mergeCell ref="B55:C55"/>
    <mergeCell ref="C36:D36"/>
    <mergeCell ref="C37:D37"/>
    <mergeCell ref="C38:D38"/>
    <mergeCell ref="C39:D39"/>
    <mergeCell ref="C40:D40"/>
    <mergeCell ref="C46:D46"/>
    <mergeCell ref="C47:D47"/>
    <mergeCell ref="C48:D48"/>
    <mergeCell ref="B17:E17"/>
    <mergeCell ref="B18:D18"/>
    <mergeCell ref="C20:D20"/>
    <mergeCell ref="C19:D19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9:D49"/>
    <mergeCell ref="C41:D41"/>
    <mergeCell ref="C42:D42"/>
    <mergeCell ref="C43:D43"/>
    <mergeCell ref="C44:D44"/>
    <mergeCell ref="C45:D45"/>
  </mergeCells>
  <conditionalFormatting sqref="H103">
    <cfRule type="cellIs" dxfId="0" priority="1" operator="greaterThan">
      <formula>250000</formula>
    </cfRule>
  </conditionalFormatting>
  <dataValidations count="4">
    <dataValidation type="list" allowBlank="1" showInputMessage="1" showErrorMessage="1" sqref="C5:C14" xr:uid="{00000000-0002-0000-0200-000000000000}">
      <formula1>Type_organisation</formula1>
    </dataValidation>
    <dataValidation type="list" allowBlank="1" showErrorMessage="1" errorTitle="Your attention please;" error="Organisation is not mentioned in list of participants" sqref="E77:E96 E56:E70 E21:E49" xr:uid="{00000000-0002-0000-0200-000001000000}">
      <formula1>organisation</formula1>
    </dataValidation>
    <dataValidation type="list" showErrorMessage="1" errorTitle="Your attention please;" error="Organisation is not mentioned in list of participants" sqref="E20" xr:uid="{00000000-0002-0000-0200-000002000000}">
      <formula1>organisation</formula1>
    </dataValidation>
    <dataValidation type="list" allowBlank="1" showInputMessage="1" showErrorMessage="1" sqref="D77:D96" xr:uid="{00000000-0002-0000-0200-000003000000}">
      <formula1>Costs</formula1>
    </dataValidation>
  </dataValidations>
  <pageMargins left="0.25" right="0.25" top="0.75" bottom="0.75" header="0.3" footer="0.3"/>
  <pageSetup paperSize="9" scale="56" orientation="landscape" verticalDpi="0" r:id="rId1"/>
  <rowBreaks count="1" manualBreakCount="1">
    <brk id="52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8"/>
  <sheetViews>
    <sheetView workbookViewId="0">
      <selection activeCell="N13" sqref="N13"/>
    </sheetView>
  </sheetViews>
  <sheetFormatPr defaultRowHeight="13.2" x14ac:dyDescent="0.25"/>
  <cols>
    <col min="1" max="1" width="16.44140625" bestFit="1" customWidth="1"/>
    <col min="2" max="2" width="12.88671875" bestFit="1" customWidth="1"/>
    <col min="3" max="3" width="16.5546875" bestFit="1" customWidth="1"/>
    <col min="4" max="4" width="17.88671875" bestFit="1" customWidth="1"/>
    <col min="5" max="5" width="14.33203125" bestFit="1" customWidth="1"/>
    <col min="6" max="6" width="11.33203125" bestFit="1" customWidth="1"/>
    <col min="9" max="11" width="11.33203125" bestFit="1" customWidth="1"/>
    <col min="13" max="14" width="11.33203125" bestFit="1" customWidth="1"/>
  </cols>
  <sheetData>
    <row r="1" spans="1:15" ht="14.4" x14ac:dyDescent="0.3">
      <c r="A1" t="s">
        <v>50</v>
      </c>
      <c r="C1" t="s">
        <v>51</v>
      </c>
      <c r="D1" t="s">
        <v>51</v>
      </c>
      <c r="E1" t="s">
        <v>52</v>
      </c>
      <c r="H1" t="s">
        <v>53</v>
      </c>
      <c r="J1" s="23" t="s">
        <v>54</v>
      </c>
    </row>
    <row r="2" spans="1:15" ht="14.4" x14ac:dyDescent="0.3">
      <c r="A2" t="s">
        <v>55</v>
      </c>
      <c r="C2" t="s">
        <v>56</v>
      </c>
      <c r="D2" t="s">
        <v>57</v>
      </c>
      <c r="E2" t="s">
        <v>58</v>
      </c>
      <c r="H2" t="s">
        <v>59</v>
      </c>
      <c r="J2" s="23" t="s">
        <v>60</v>
      </c>
    </row>
    <row r="3" spans="1:15" ht="14.4" x14ac:dyDescent="0.3">
      <c r="A3" t="s">
        <v>61</v>
      </c>
      <c r="C3" t="s">
        <v>62</v>
      </c>
      <c r="D3" t="s">
        <v>63</v>
      </c>
      <c r="H3" t="s">
        <v>64</v>
      </c>
      <c r="J3" s="23" t="s">
        <v>65</v>
      </c>
    </row>
    <row r="4" spans="1:15" ht="14.4" x14ac:dyDescent="0.3">
      <c r="C4" t="s">
        <v>63</v>
      </c>
      <c r="D4" t="s">
        <v>66</v>
      </c>
      <c r="H4" t="s">
        <v>67</v>
      </c>
      <c r="J4" s="23" t="s">
        <v>68</v>
      </c>
    </row>
    <row r="5" spans="1:15" ht="14.4" x14ac:dyDescent="0.3">
      <c r="C5" t="s">
        <v>66</v>
      </c>
      <c r="D5" t="s">
        <v>69</v>
      </c>
      <c r="H5" t="s">
        <v>61</v>
      </c>
      <c r="J5" s="23" t="s">
        <v>70</v>
      </c>
    </row>
    <row r="6" spans="1:15" x14ac:dyDescent="0.25">
      <c r="C6" t="s">
        <v>69</v>
      </c>
      <c r="J6" t="s">
        <v>71</v>
      </c>
    </row>
    <row r="7" spans="1:15" ht="14.4" x14ac:dyDescent="0.3">
      <c r="J7" s="23" t="s">
        <v>72</v>
      </c>
    </row>
    <row r="8" spans="1:15" ht="14.4" x14ac:dyDescent="0.3">
      <c r="J8" s="23" t="s">
        <v>73</v>
      </c>
    </row>
    <row r="9" spans="1:15" ht="14.4" x14ac:dyDescent="0.3">
      <c r="J9" s="23" t="s">
        <v>74</v>
      </c>
    </row>
    <row r="11" spans="1:15" x14ac:dyDescent="0.25">
      <c r="A11" t="s">
        <v>55</v>
      </c>
      <c r="B11" s="166" t="s">
        <v>76</v>
      </c>
      <c r="H11" t="s">
        <v>50</v>
      </c>
      <c r="I11" s="166" t="s">
        <v>77</v>
      </c>
    </row>
    <row r="12" spans="1:15" x14ac:dyDescent="0.25">
      <c r="A12" t="s">
        <v>75</v>
      </c>
      <c r="B12" t="s">
        <v>51</v>
      </c>
      <c r="C12" t="s">
        <v>57</v>
      </c>
      <c r="D12" t="s">
        <v>63</v>
      </c>
      <c r="E12" t="s">
        <v>66</v>
      </c>
      <c r="F12" t="s">
        <v>69</v>
      </c>
      <c r="H12" t="s">
        <v>75</v>
      </c>
      <c r="I12" t="s">
        <v>51</v>
      </c>
      <c r="J12" t="s">
        <v>56</v>
      </c>
      <c r="K12" t="s">
        <v>62</v>
      </c>
      <c r="L12" t="s">
        <v>63</v>
      </c>
      <c r="M12" t="s">
        <v>66</v>
      </c>
      <c r="N12" t="s">
        <v>69</v>
      </c>
    </row>
    <row r="13" spans="1:15" x14ac:dyDescent="0.25">
      <c r="A13">
        <v>1</v>
      </c>
      <c r="B13" s="167">
        <v>4000</v>
      </c>
      <c r="C13" s="167">
        <v>6255</v>
      </c>
      <c r="D13" s="167">
        <v>4659</v>
      </c>
      <c r="E13" s="167">
        <v>5600</v>
      </c>
      <c r="F13" s="167">
        <v>6700</v>
      </c>
      <c r="H13">
        <v>1</v>
      </c>
      <c r="I13" s="168">
        <v>4039</v>
      </c>
      <c r="J13" s="168">
        <v>6799</v>
      </c>
      <c r="K13" s="168">
        <v>5674</v>
      </c>
      <c r="L13" s="169">
        <v>4713</v>
      </c>
      <c r="M13" s="169">
        <v>5674</v>
      </c>
      <c r="N13" s="169">
        <v>6799</v>
      </c>
      <c r="O13" s="24"/>
    </row>
    <row r="14" spans="1:15" x14ac:dyDescent="0.25">
      <c r="A14">
        <v>2</v>
      </c>
      <c r="B14" s="167">
        <v>8000</v>
      </c>
      <c r="C14" s="167">
        <v>12510</v>
      </c>
      <c r="D14" s="167">
        <v>9317</v>
      </c>
      <c r="E14" s="167">
        <v>11200</v>
      </c>
      <c r="F14" s="167">
        <v>13399</v>
      </c>
      <c r="G14" s="24"/>
      <c r="H14">
        <v>2</v>
      </c>
      <c r="I14" s="170">
        <v>8078</v>
      </c>
      <c r="J14" s="170">
        <v>13599</v>
      </c>
      <c r="K14" s="171">
        <v>11349</v>
      </c>
      <c r="L14" s="172">
        <v>9425</v>
      </c>
      <c r="M14" s="172">
        <v>11349</v>
      </c>
      <c r="N14" s="172">
        <v>13599</v>
      </c>
      <c r="O14" s="24"/>
    </row>
    <row r="15" spans="1:15" x14ac:dyDescent="0.25">
      <c r="A15">
        <v>3</v>
      </c>
      <c r="B15" s="167">
        <v>12000</v>
      </c>
      <c r="C15" s="167">
        <v>18765</v>
      </c>
      <c r="D15" s="167">
        <v>13976</v>
      </c>
      <c r="E15" s="167">
        <v>16799</v>
      </c>
      <c r="F15" s="167">
        <v>20099</v>
      </c>
      <c r="G15" s="24"/>
      <c r="H15">
        <v>3</v>
      </c>
      <c r="I15" s="170">
        <v>12118</v>
      </c>
      <c r="J15" s="170">
        <v>20398</v>
      </c>
      <c r="K15" s="171">
        <v>17023</v>
      </c>
      <c r="L15" s="172">
        <v>14138</v>
      </c>
      <c r="M15" s="172">
        <v>17023</v>
      </c>
      <c r="N15" s="172">
        <v>20398</v>
      </c>
      <c r="O15" s="24"/>
    </row>
    <row r="16" spans="1:15" x14ac:dyDescent="0.25">
      <c r="A16">
        <v>4</v>
      </c>
      <c r="B16" s="167">
        <v>16000</v>
      </c>
      <c r="C16" s="167">
        <v>25020</v>
      </c>
      <c r="D16" s="167">
        <v>18634</v>
      </c>
      <c r="E16" s="167">
        <v>22399</v>
      </c>
      <c r="F16" s="167">
        <v>26798</v>
      </c>
      <c r="G16" s="24"/>
      <c r="H16">
        <v>4</v>
      </c>
      <c r="I16" s="170">
        <v>16157</v>
      </c>
      <c r="J16" s="170">
        <v>27197</v>
      </c>
      <c r="K16" s="171">
        <v>22697</v>
      </c>
      <c r="L16" s="172">
        <v>18850</v>
      </c>
      <c r="M16" s="172">
        <v>22697</v>
      </c>
      <c r="N16" s="172">
        <v>27197</v>
      </c>
      <c r="O16" s="24"/>
    </row>
    <row r="17" spans="1:15" x14ac:dyDescent="0.25">
      <c r="A17">
        <v>5</v>
      </c>
      <c r="B17" s="167">
        <v>20000</v>
      </c>
      <c r="C17" s="167">
        <v>31275</v>
      </c>
      <c r="D17" s="167">
        <v>23293</v>
      </c>
      <c r="E17" s="167">
        <v>27999</v>
      </c>
      <c r="F17" s="167">
        <v>33498</v>
      </c>
      <c r="G17" s="24"/>
      <c r="H17">
        <v>5</v>
      </c>
      <c r="I17" s="170">
        <v>20196</v>
      </c>
      <c r="J17" s="170">
        <v>33997</v>
      </c>
      <c r="K17" s="171">
        <v>28371</v>
      </c>
      <c r="L17" s="172">
        <v>23563</v>
      </c>
      <c r="M17" s="172">
        <v>28371</v>
      </c>
      <c r="N17" s="172">
        <v>33997</v>
      </c>
      <c r="O17" s="24"/>
    </row>
    <row r="18" spans="1:15" x14ac:dyDescent="0.25">
      <c r="A18">
        <v>6</v>
      </c>
      <c r="B18" s="167">
        <v>24001</v>
      </c>
      <c r="C18" s="167">
        <v>37530</v>
      </c>
      <c r="D18" s="167">
        <v>27952</v>
      </c>
      <c r="E18" s="167">
        <v>33599</v>
      </c>
      <c r="F18" s="167">
        <v>40197</v>
      </c>
      <c r="G18" s="24"/>
      <c r="H18">
        <v>6</v>
      </c>
      <c r="I18" s="170">
        <v>24235</v>
      </c>
      <c r="J18" s="170">
        <v>40796</v>
      </c>
      <c r="K18" s="171">
        <v>34046</v>
      </c>
      <c r="L18" s="172">
        <v>28276</v>
      </c>
      <c r="M18" s="172">
        <v>34046</v>
      </c>
      <c r="N18" s="172">
        <v>40796</v>
      </c>
      <c r="O18" s="24"/>
    </row>
    <row r="19" spans="1:15" x14ac:dyDescent="0.25">
      <c r="A19">
        <v>7</v>
      </c>
      <c r="B19" s="167">
        <v>28001</v>
      </c>
      <c r="C19" s="167">
        <v>43785</v>
      </c>
      <c r="D19" s="167">
        <v>32610</v>
      </c>
      <c r="E19" s="167">
        <v>39198</v>
      </c>
      <c r="F19" s="167">
        <v>46897</v>
      </c>
      <c r="G19" s="24"/>
      <c r="H19">
        <v>7</v>
      </c>
      <c r="I19" s="170">
        <v>28274</v>
      </c>
      <c r="J19" s="170">
        <v>47595</v>
      </c>
      <c r="K19" s="171">
        <v>39720</v>
      </c>
      <c r="L19" s="172">
        <v>32988</v>
      </c>
      <c r="M19" s="172">
        <v>39720</v>
      </c>
      <c r="N19" s="172">
        <v>47595</v>
      </c>
      <c r="O19" s="24"/>
    </row>
    <row r="20" spans="1:15" x14ac:dyDescent="0.25">
      <c r="A20">
        <v>8</v>
      </c>
      <c r="B20" s="167">
        <v>32001</v>
      </c>
      <c r="C20" s="167">
        <v>50040</v>
      </c>
      <c r="D20" s="167">
        <v>37269</v>
      </c>
      <c r="E20" s="167">
        <v>44798</v>
      </c>
      <c r="F20" s="167">
        <v>53596</v>
      </c>
      <c r="G20" s="24"/>
      <c r="H20">
        <v>8</v>
      </c>
      <c r="I20" s="170">
        <v>32313</v>
      </c>
      <c r="J20" s="170">
        <v>54395</v>
      </c>
      <c r="K20" s="171">
        <v>45394</v>
      </c>
      <c r="L20" s="172">
        <v>37701</v>
      </c>
      <c r="M20" s="172">
        <v>45394</v>
      </c>
      <c r="N20" s="172">
        <v>54395</v>
      </c>
      <c r="O20" s="24"/>
    </row>
    <row r="21" spans="1:15" x14ac:dyDescent="0.25">
      <c r="A21">
        <v>9</v>
      </c>
      <c r="B21" s="167">
        <v>36001</v>
      </c>
      <c r="C21" s="167">
        <v>56295</v>
      </c>
      <c r="D21" s="167">
        <v>41927</v>
      </c>
      <c r="E21" s="167">
        <v>50398</v>
      </c>
      <c r="F21" s="167">
        <v>60296</v>
      </c>
      <c r="G21" s="24"/>
      <c r="H21">
        <v>9</v>
      </c>
      <c r="I21" s="170">
        <v>36353</v>
      </c>
      <c r="J21" s="170">
        <v>61194</v>
      </c>
      <c r="K21" s="171">
        <v>51068</v>
      </c>
      <c r="L21" s="172">
        <v>42413</v>
      </c>
      <c r="M21" s="172">
        <v>51068</v>
      </c>
      <c r="N21" s="172">
        <v>61194</v>
      </c>
      <c r="O21" s="24"/>
    </row>
    <row r="22" spans="1:15" x14ac:dyDescent="0.25">
      <c r="A22">
        <v>10</v>
      </c>
      <c r="B22" s="167">
        <v>40001</v>
      </c>
      <c r="C22" s="167">
        <v>62550</v>
      </c>
      <c r="D22" s="167">
        <v>46586</v>
      </c>
      <c r="E22" s="167">
        <v>55998</v>
      </c>
      <c r="F22" s="167">
        <v>66995</v>
      </c>
      <c r="G22" s="24"/>
      <c r="H22">
        <v>10</v>
      </c>
      <c r="I22" s="170">
        <v>40392</v>
      </c>
      <c r="J22" s="170">
        <v>67993</v>
      </c>
      <c r="K22" s="171">
        <v>56743</v>
      </c>
      <c r="L22" s="172">
        <v>47126</v>
      </c>
      <c r="M22" s="172">
        <v>56743</v>
      </c>
      <c r="N22" s="172">
        <v>67993</v>
      </c>
      <c r="O22" s="24"/>
    </row>
    <row r="23" spans="1:15" x14ac:dyDescent="0.25">
      <c r="A23">
        <v>11</v>
      </c>
      <c r="B23" s="167">
        <v>44001</v>
      </c>
      <c r="C23" s="167">
        <v>68805</v>
      </c>
      <c r="D23" s="167">
        <v>51244</v>
      </c>
      <c r="E23" s="167">
        <v>61597</v>
      </c>
      <c r="F23" s="167">
        <v>73695</v>
      </c>
      <c r="G23" s="24"/>
      <c r="H23">
        <v>11</v>
      </c>
      <c r="I23" s="170">
        <v>44431</v>
      </c>
      <c r="J23" s="170">
        <v>74793</v>
      </c>
      <c r="K23" s="171">
        <v>62417</v>
      </c>
      <c r="L23" s="172">
        <v>51838</v>
      </c>
      <c r="M23" s="172">
        <v>62417</v>
      </c>
      <c r="N23" s="172">
        <v>74793</v>
      </c>
      <c r="O23" s="24"/>
    </row>
    <row r="24" spans="1:15" x14ac:dyDescent="0.25">
      <c r="A24">
        <v>12</v>
      </c>
      <c r="B24" s="167">
        <v>52001</v>
      </c>
      <c r="C24" s="167">
        <v>81315</v>
      </c>
      <c r="D24" s="167">
        <v>60562</v>
      </c>
      <c r="E24" s="167">
        <v>72797</v>
      </c>
      <c r="F24" s="167">
        <v>87093</v>
      </c>
      <c r="G24" s="24"/>
      <c r="H24">
        <v>12</v>
      </c>
      <c r="I24" s="173">
        <v>52509</v>
      </c>
      <c r="J24" s="173">
        <v>88391</v>
      </c>
      <c r="K24" s="173">
        <v>73765</v>
      </c>
      <c r="L24" s="174">
        <v>61264</v>
      </c>
      <c r="M24" s="174">
        <v>73765</v>
      </c>
      <c r="N24" s="174">
        <v>88391</v>
      </c>
      <c r="O24" s="24"/>
    </row>
    <row r="25" spans="1:15" x14ac:dyDescent="0.25">
      <c r="A25">
        <v>13</v>
      </c>
      <c r="B25" s="167">
        <v>57220</v>
      </c>
      <c r="C25" s="167">
        <v>88248</v>
      </c>
      <c r="D25" s="167">
        <v>65726</v>
      </c>
      <c r="E25" s="167">
        <v>79004</v>
      </c>
      <c r="F25" s="167">
        <v>94519</v>
      </c>
      <c r="G25" s="24"/>
      <c r="H25">
        <v>13</v>
      </c>
      <c r="I25" s="171">
        <v>57780</v>
      </c>
      <c r="J25" s="171">
        <v>95916</v>
      </c>
      <c r="K25" s="171">
        <v>80045</v>
      </c>
      <c r="L25" s="171">
        <v>66479</v>
      </c>
      <c r="M25" s="171">
        <v>80045</v>
      </c>
      <c r="N25" s="171">
        <v>95916</v>
      </c>
      <c r="O25" s="24"/>
    </row>
    <row r="26" spans="1:15" x14ac:dyDescent="0.25">
      <c r="A26">
        <v>14</v>
      </c>
      <c r="B26" s="167">
        <v>62438</v>
      </c>
      <c r="C26" s="167">
        <v>95181</v>
      </c>
      <c r="D26" s="167">
        <v>70889</v>
      </c>
      <c r="E26" s="167">
        <v>85211</v>
      </c>
      <c r="F26" s="167">
        <v>101945</v>
      </c>
      <c r="G26" s="24"/>
      <c r="H26">
        <v>14</v>
      </c>
      <c r="I26" s="171">
        <v>63052</v>
      </c>
      <c r="J26" s="171">
        <v>103440</v>
      </c>
      <c r="K26" s="171">
        <v>86324</v>
      </c>
      <c r="L26" s="171">
        <v>71695</v>
      </c>
      <c r="M26" s="171">
        <v>86324</v>
      </c>
      <c r="N26" s="171">
        <v>103440</v>
      </c>
      <c r="O26" s="24"/>
    </row>
    <row r="27" spans="1:15" x14ac:dyDescent="0.25">
      <c r="A27">
        <v>15</v>
      </c>
      <c r="B27" s="167">
        <v>67657</v>
      </c>
      <c r="C27" s="167">
        <v>102115</v>
      </c>
      <c r="D27" s="167">
        <v>76053</v>
      </c>
      <c r="E27" s="167">
        <v>91418</v>
      </c>
      <c r="F27" s="167">
        <v>109371</v>
      </c>
      <c r="G27" s="24"/>
      <c r="H27">
        <v>15</v>
      </c>
      <c r="I27" s="171">
        <v>68323</v>
      </c>
      <c r="J27" s="171">
        <v>110965</v>
      </c>
      <c r="K27" s="171">
        <v>92604</v>
      </c>
      <c r="L27" s="171">
        <v>76910</v>
      </c>
      <c r="M27" s="171">
        <v>92604</v>
      </c>
      <c r="N27" s="171">
        <v>110965</v>
      </c>
      <c r="O27" s="24"/>
    </row>
    <row r="28" spans="1:15" x14ac:dyDescent="0.25">
      <c r="A28">
        <v>16</v>
      </c>
      <c r="B28" s="167">
        <v>72875</v>
      </c>
      <c r="C28" s="167">
        <v>109048</v>
      </c>
      <c r="D28" s="167">
        <v>81216</v>
      </c>
      <c r="E28" s="167">
        <v>97624</v>
      </c>
      <c r="F28" s="167">
        <v>116796</v>
      </c>
      <c r="G28" s="24"/>
      <c r="H28">
        <v>16</v>
      </c>
      <c r="I28" s="171">
        <v>73595</v>
      </c>
      <c r="J28" s="171">
        <v>118490</v>
      </c>
      <c r="K28" s="171">
        <v>98883</v>
      </c>
      <c r="L28" s="171">
        <v>82125</v>
      </c>
      <c r="M28" s="171">
        <v>98883</v>
      </c>
      <c r="N28" s="171">
        <v>118490</v>
      </c>
      <c r="O28" s="24"/>
    </row>
    <row r="29" spans="1:15" x14ac:dyDescent="0.25">
      <c r="A29">
        <v>17</v>
      </c>
      <c r="B29" s="167">
        <v>78094</v>
      </c>
      <c r="C29" s="167">
        <v>115981</v>
      </c>
      <c r="D29" s="167">
        <v>86380</v>
      </c>
      <c r="E29" s="167">
        <v>103831</v>
      </c>
      <c r="F29" s="167">
        <v>124222</v>
      </c>
      <c r="G29" s="24"/>
      <c r="H29">
        <v>17</v>
      </c>
      <c r="I29" s="171">
        <v>78866</v>
      </c>
      <c r="J29" s="171">
        <v>126014</v>
      </c>
      <c r="K29" s="171">
        <v>105163</v>
      </c>
      <c r="L29" s="171">
        <v>87340</v>
      </c>
      <c r="M29" s="171">
        <v>105163</v>
      </c>
      <c r="N29" s="171">
        <v>126014</v>
      </c>
      <c r="O29" s="24"/>
    </row>
    <row r="30" spans="1:15" x14ac:dyDescent="0.25">
      <c r="A30">
        <v>18</v>
      </c>
      <c r="B30" s="167">
        <v>83312</v>
      </c>
      <c r="C30" s="167">
        <v>122914</v>
      </c>
      <c r="D30" s="167">
        <v>91544</v>
      </c>
      <c r="E30" s="167">
        <v>110038</v>
      </c>
      <c r="F30" s="167">
        <v>131648</v>
      </c>
      <c r="G30" s="24"/>
      <c r="H30">
        <v>18</v>
      </c>
      <c r="I30" s="171">
        <v>84138</v>
      </c>
      <c r="J30" s="171">
        <v>133539</v>
      </c>
      <c r="K30" s="171">
        <v>111442</v>
      </c>
      <c r="L30" s="171">
        <v>92556</v>
      </c>
      <c r="M30" s="171">
        <v>111442</v>
      </c>
      <c r="N30" s="171">
        <v>133539</v>
      </c>
      <c r="O30" s="24"/>
    </row>
    <row r="31" spans="1:15" x14ac:dyDescent="0.25">
      <c r="A31">
        <v>19</v>
      </c>
      <c r="B31" s="167">
        <v>88531</v>
      </c>
      <c r="C31" s="167">
        <v>129847</v>
      </c>
      <c r="D31" s="167">
        <v>96707</v>
      </c>
      <c r="E31" s="167">
        <v>116245</v>
      </c>
      <c r="F31" s="167">
        <v>139074</v>
      </c>
      <c r="G31" s="24"/>
      <c r="H31">
        <v>19</v>
      </c>
      <c r="I31" s="171">
        <v>89409</v>
      </c>
      <c r="J31" s="171">
        <v>141064</v>
      </c>
      <c r="K31" s="171">
        <v>117722</v>
      </c>
      <c r="L31" s="171">
        <v>97771</v>
      </c>
      <c r="M31" s="171">
        <v>117722</v>
      </c>
      <c r="N31" s="171">
        <v>141064</v>
      </c>
      <c r="O31" s="24"/>
    </row>
    <row r="32" spans="1:15" x14ac:dyDescent="0.25">
      <c r="A32">
        <v>20</v>
      </c>
      <c r="B32" s="167">
        <v>93749</v>
      </c>
      <c r="C32" s="167">
        <v>136780</v>
      </c>
      <c r="D32" s="167">
        <v>101871</v>
      </c>
      <c r="E32" s="167">
        <v>122452</v>
      </c>
      <c r="F32" s="167">
        <v>146500</v>
      </c>
      <c r="G32" s="24"/>
      <c r="H32">
        <v>20</v>
      </c>
      <c r="I32" s="171">
        <v>94680</v>
      </c>
      <c r="J32" s="171">
        <v>148588</v>
      </c>
      <c r="K32" s="171">
        <v>124001</v>
      </c>
      <c r="L32" s="171">
        <v>102986</v>
      </c>
      <c r="M32" s="171">
        <v>124001</v>
      </c>
      <c r="N32" s="171">
        <v>148588</v>
      </c>
      <c r="O32" s="24"/>
    </row>
    <row r="33" spans="1:15" x14ac:dyDescent="0.25">
      <c r="A33">
        <v>21</v>
      </c>
      <c r="B33" s="167">
        <v>98968</v>
      </c>
      <c r="C33" s="167">
        <v>143714</v>
      </c>
      <c r="D33" s="167">
        <v>107034</v>
      </c>
      <c r="E33" s="167">
        <v>128659</v>
      </c>
      <c r="F33" s="167">
        <v>153926</v>
      </c>
      <c r="G33" s="24"/>
      <c r="H33">
        <v>21</v>
      </c>
      <c r="I33" s="171">
        <v>99952</v>
      </c>
      <c r="J33" s="171">
        <v>156113</v>
      </c>
      <c r="K33" s="171">
        <v>130281</v>
      </c>
      <c r="L33" s="171">
        <v>108201</v>
      </c>
      <c r="M33" s="171">
        <v>130281</v>
      </c>
      <c r="N33" s="171">
        <v>156113</v>
      </c>
      <c r="O33" s="24"/>
    </row>
    <row r="34" spans="1:15" x14ac:dyDescent="0.25">
      <c r="A34">
        <v>22</v>
      </c>
      <c r="B34" s="167">
        <v>104186</v>
      </c>
      <c r="C34" s="167">
        <v>150647</v>
      </c>
      <c r="D34" s="167">
        <v>112198</v>
      </c>
      <c r="E34" s="167">
        <v>134865</v>
      </c>
      <c r="F34" s="167">
        <v>161351</v>
      </c>
      <c r="G34" s="24"/>
      <c r="H34">
        <v>22</v>
      </c>
      <c r="I34" s="171">
        <v>105223</v>
      </c>
      <c r="J34" s="171">
        <v>163638</v>
      </c>
      <c r="K34" s="171">
        <v>136560</v>
      </c>
      <c r="L34" s="171">
        <v>113417</v>
      </c>
      <c r="M34" s="171">
        <v>136560</v>
      </c>
      <c r="N34" s="171">
        <v>163638</v>
      </c>
      <c r="O34" s="24"/>
    </row>
    <row r="35" spans="1:15" x14ac:dyDescent="0.25">
      <c r="A35">
        <v>23</v>
      </c>
      <c r="B35" s="167">
        <v>109405</v>
      </c>
      <c r="C35" s="167">
        <v>157580</v>
      </c>
      <c r="D35" s="167">
        <v>117361</v>
      </c>
      <c r="E35" s="167">
        <v>141072</v>
      </c>
      <c r="F35" s="167">
        <v>168777</v>
      </c>
      <c r="G35" s="24"/>
      <c r="H35">
        <v>23</v>
      </c>
      <c r="I35" s="171">
        <v>110495</v>
      </c>
      <c r="J35" s="171">
        <v>171162</v>
      </c>
      <c r="K35" s="171">
        <v>142840</v>
      </c>
      <c r="L35" s="171">
        <v>118632</v>
      </c>
      <c r="M35" s="171">
        <v>142840</v>
      </c>
      <c r="N35" s="171">
        <v>171162</v>
      </c>
      <c r="O35" s="24"/>
    </row>
    <row r="36" spans="1:15" x14ac:dyDescent="0.25">
      <c r="A36">
        <v>24</v>
      </c>
      <c r="B36" s="167">
        <v>114623</v>
      </c>
      <c r="C36" s="167">
        <v>164513</v>
      </c>
      <c r="D36" s="167">
        <v>122525</v>
      </c>
      <c r="E36" s="167">
        <v>147279</v>
      </c>
      <c r="F36" s="167">
        <v>176203</v>
      </c>
      <c r="G36" s="24"/>
      <c r="H36">
        <v>24</v>
      </c>
      <c r="I36" s="171">
        <v>115766</v>
      </c>
      <c r="J36" s="171">
        <v>178687</v>
      </c>
      <c r="K36" s="171">
        <v>149119</v>
      </c>
      <c r="L36" s="171">
        <v>123847</v>
      </c>
      <c r="M36" s="171">
        <v>149119</v>
      </c>
      <c r="N36" s="171">
        <v>178687</v>
      </c>
      <c r="O36" s="24"/>
    </row>
    <row r="37" spans="1:15" x14ac:dyDescent="0.25">
      <c r="A37">
        <v>25</v>
      </c>
      <c r="B37" s="167">
        <v>120190</v>
      </c>
      <c r="C37" s="167">
        <v>171607</v>
      </c>
      <c r="D37" s="167">
        <v>127808</v>
      </c>
      <c r="E37" s="167">
        <v>153630</v>
      </c>
      <c r="F37" s="167">
        <v>183801</v>
      </c>
      <c r="G37" s="24"/>
      <c r="H37">
        <v>25</v>
      </c>
      <c r="I37" s="171">
        <v>121386</v>
      </c>
      <c r="J37" s="171">
        <v>186374</v>
      </c>
      <c r="K37" s="171">
        <v>155534</v>
      </c>
      <c r="L37" s="171">
        <v>129175</v>
      </c>
      <c r="M37" s="171">
        <v>155534</v>
      </c>
      <c r="N37" s="171">
        <v>186374</v>
      </c>
      <c r="O37" s="24"/>
    </row>
    <row r="38" spans="1:15" x14ac:dyDescent="0.25">
      <c r="A38">
        <v>26</v>
      </c>
      <c r="B38" s="167">
        <v>125756</v>
      </c>
      <c r="C38" s="167">
        <v>178700</v>
      </c>
      <c r="D38" s="167">
        <v>133092</v>
      </c>
      <c r="E38" s="167">
        <v>159980</v>
      </c>
      <c r="F38" s="167">
        <v>191399</v>
      </c>
      <c r="G38" s="24"/>
      <c r="H38">
        <v>26</v>
      </c>
      <c r="I38" s="171">
        <v>127007</v>
      </c>
      <c r="J38" s="171">
        <v>194060</v>
      </c>
      <c r="K38" s="171">
        <v>161949</v>
      </c>
      <c r="L38" s="171">
        <v>134502</v>
      </c>
      <c r="M38" s="171">
        <v>161949</v>
      </c>
      <c r="N38" s="171">
        <v>194060</v>
      </c>
      <c r="O38" s="24"/>
    </row>
    <row r="39" spans="1:15" x14ac:dyDescent="0.25">
      <c r="A39">
        <v>27</v>
      </c>
      <c r="B39" s="167">
        <v>131323</v>
      </c>
      <c r="C39" s="167">
        <v>185794</v>
      </c>
      <c r="D39" s="167">
        <v>138375</v>
      </c>
      <c r="E39" s="167">
        <v>166331</v>
      </c>
      <c r="F39" s="167">
        <v>198996</v>
      </c>
      <c r="G39" s="24"/>
      <c r="H39">
        <v>27</v>
      </c>
      <c r="I39" s="171">
        <v>132627</v>
      </c>
      <c r="J39" s="171">
        <v>201747</v>
      </c>
      <c r="K39" s="171">
        <v>168363</v>
      </c>
      <c r="L39" s="171">
        <v>139830</v>
      </c>
      <c r="M39" s="171">
        <v>168363</v>
      </c>
      <c r="N39" s="171">
        <v>201747</v>
      </c>
      <c r="O39" s="24"/>
    </row>
    <row r="40" spans="1:15" x14ac:dyDescent="0.25">
      <c r="A40">
        <v>28</v>
      </c>
      <c r="B40" s="167">
        <v>136890</v>
      </c>
      <c r="C40" s="167">
        <v>192888</v>
      </c>
      <c r="D40" s="167">
        <v>143658</v>
      </c>
      <c r="E40" s="167">
        <v>172681</v>
      </c>
      <c r="F40" s="167">
        <v>206594</v>
      </c>
      <c r="G40" s="24"/>
      <c r="H40">
        <v>28</v>
      </c>
      <c r="I40" s="171">
        <v>138247</v>
      </c>
      <c r="J40" s="171">
        <v>209433</v>
      </c>
      <c r="K40" s="171">
        <v>174778</v>
      </c>
      <c r="L40" s="171">
        <v>145157</v>
      </c>
      <c r="M40" s="171">
        <v>174778</v>
      </c>
      <c r="N40" s="171">
        <v>209433</v>
      </c>
      <c r="O40" s="24"/>
    </row>
    <row r="41" spans="1:15" x14ac:dyDescent="0.25">
      <c r="A41">
        <v>29</v>
      </c>
      <c r="B41" s="167">
        <v>142456</v>
      </c>
      <c r="C41" s="167">
        <v>199981</v>
      </c>
      <c r="D41" s="167">
        <v>148941</v>
      </c>
      <c r="E41" s="167">
        <v>179032</v>
      </c>
      <c r="F41" s="167">
        <v>214192</v>
      </c>
      <c r="G41" s="24"/>
      <c r="H41">
        <v>29</v>
      </c>
      <c r="I41" s="171">
        <v>143867</v>
      </c>
      <c r="J41" s="171">
        <v>217120</v>
      </c>
      <c r="K41" s="171">
        <v>181193</v>
      </c>
      <c r="L41" s="171">
        <v>150485</v>
      </c>
      <c r="M41" s="171">
        <v>181193</v>
      </c>
      <c r="N41" s="171">
        <v>217120</v>
      </c>
      <c r="O41" s="24"/>
    </row>
    <row r="42" spans="1:15" x14ac:dyDescent="0.25">
      <c r="A42">
        <v>30</v>
      </c>
      <c r="B42" s="167">
        <v>148023</v>
      </c>
      <c r="C42" s="167">
        <v>207075</v>
      </c>
      <c r="D42" s="167">
        <v>154225</v>
      </c>
      <c r="E42" s="167">
        <v>185383</v>
      </c>
      <c r="F42" s="167">
        <v>221790</v>
      </c>
      <c r="G42" s="24"/>
      <c r="H42">
        <v>30</v>
      </c>
      <c r="I42" s="171">
        <v>149488</v>
      </c>
      <c r="J42" s="171">
        <v>224807</v>
      </c>
      <c r="K42" s="171">
        <v>187608</v>
      </c>
      <c r="L42" s="171">
        <v>155813</v>
      </c>
      <c r="M42" s="171">
        <v>187608</v>
      </c>
      <c r="N42" s="171">
        <v>224807</v>
      </c>
      <c r="O42" s="24"/>
    </row>
    <row r="43" spans="1:15" x14ac:dyDescent="0.25">
      <c r="A43">
        <v>31</v>
      </c>
      <c r="B43" s="167">
        <v>153590</v>
      </c>
      <c r="C43" s="167">
        <v>214169</v>
      </c>
      <c r="D43" s="167">
        <v>159508</v>
      </c>
      <c r="E43" s="167">
        <v>191733</v>
      </c>
      <c r="F43" s="167">
        <v>229387</v>
      </c>
      <c r="G43" s="24"/>
      <c r="H43">
        <v>31</v>
      </c>
      <c r="I43" s="171">
        <v>155108</v>
      </c>
      <c r="J43" s="171">
        <v>232493</v>
      </c>
      <c r="K43" s="171">
        <v>194022</v>
      </c>
      <c r="L43" s="171">
        <v>161140</v>
      </c>
      <c r="M43" s="171">
        <v>194022</v>
      </c>
      <c r="N43" s="171">
        <v>232493</v>
      </c>
      <c r="O43" s="24"/>
    </row>
    <row r="44" spans="1:15" x14ac:dyDescent="0.25">
      <c r="A44">
        <v>32</v>
      </c>
      <c r="B44" s="167">
        <v>159156</v>
      </c>
      <c r="C44" s="167">
        <v>221262</v>
      </c>
      <c r="D44" s="167">
        <v>164791</v>
      </c>
      <c r="E44" s="167">
        <v>198084</v>
      </c>
      <c r="F44" s="167">
        <v>236985</v>
      </c>
      <c r="G44" s="24"/>
      <c r="H44">
        <v>32</v>
      </c>
      <c r="I44" s="171">
        <v>160728</v>
      </c>
      <c r="J44" s="171">
        <v>240180</v>
      </c>
      <c r="K44" s="171">
        <v>200437</v>
      </c>
      <c r="L44" s="171">
        <v>166468</v>
      </c>
      <c r="M44" s="171">
        <v>200437</v>
      </c>
      <c r="N44" s="171">
        <v>240180</v>
      </c>
      <c r="O44" s="24"/>
    </row>
    <row r="45" spans="1:15" x14ac:dyDescent="0.25">
      <c r="A45">
        <v>33</v>
      </c>
      <c r="B45" s="167">
        <v>164723</v>
      </c>
      <c r="C45" s="167">
        <v>228356</v>
      </c>
      <c r="D45" s="167">
        <v>170074</v>
      </c>
      <c r="E45" s="167">
        <v>204434</v>
      </c>
      <c r="F45" s="167">
        <v>244583</v>
      </c>
      <c r="G45" s="24"/>
      <c r="H45">
        <v>33</v>
      </c>
      <c r="I45" s="171">
        <v>166348</v>
      </c>
      <c r="J45" s="171">
        <v>247866</v>
      </c>
      <c r="K45" s="171">
        <v>206852</v>
      </c>
      <c r="L45" s="171">
        <v>171795</v>
      </c>
      <c r="M45" s="171">
        <v>206852</v>
      </c>
      <c r="N45" s="171">
        <v>247866</v>
      </c>
      <c r="O45" s="24"/>
    </row>
    <row r="46" spans="1:15" x14ac:dyDescent="0.25">
      <c r="A46">
        <v>34</v>
      </c>
      <c r="B46" s="167">
        <v>170290</v>
      </c>
      <c r="C46" s="167">
        <v>235450</v>
      </c>
      <c r="D46" s="167">
        <v>175358</v>
      </c>
      <c r="E46" s="167">
        <v>210785</v>
      </c>
      <c r="F46" s="167">
        <v>252181</v>
      </c>
      <c r="G46" s="24"/>
      <c r="H46">
        <v>34</v>
      </c>
      <c r="I46" s="171">
        <v>171969</v>
      </c>
      <c r="J46" s="171">
        <v>255553</v>
      </c>
      <c r="K46" s="171">
        <v>213267</v>
      </c>
      <c r="L46" s="171">
        <v>177123</v>
      </c>
      <c r="M46" s="171">
        <v>213267</v>
      </c>
      <c r="N46" s="171">
        <v>255553</v>
      </c>
      <c r="O46" s="24"/>
    </row>
    <row r="47" spans="1:15" x14ac:dyDescent="0.25">
      <c r="A47">
        <v>35</v>
      </c>
      <c r="B47" s="167">
        <v>175856</v>
      </c>
      <c r="C47" s="167">
        <v>242543</v>
      </c>
      <c r="D47" s="167">
        <v>180641</v>
      </c>
      <c r="E47" s="167">
        <v>217135</v>
      </c>
      <c r="F47" s="167">
        <v>259778</v>
      </c>
      <c r="G47" s="24"/>
      <c r="H47">
        <v>35</v>
      </c>
      <c r="I47" s="171">
        <v>177589</v>
      </c>
      <c r="J47" s="171">
        <v>263239</v>
      </c>
      <c r="K47" s="171">
        <v>219681</v>
      </c>
      <c r="L47" s="171">
        <v>182450</v>
      </c>
      <c r="M47" s="171">
        <v>219681</v>
      </c>
      <c r="N47" s="171">
        <v>263239</v>
      </c>
      <c r="O47" s="24"/>
    </row>
    <row r="48" spans="1:15" x14ac:dyDescent="0.25">
      <c r="A48">
        <v>36</v>
      </c>
      <c r="B48" s="167">
        <v>181423</v>
      </c>
      <c r="C48" s="167">
        <v>249637</v>
      </c>
      <c r="D48" s="167">
        <v>185924</v>
      </c>
      <c r="E48" s="167">
        <v>223486</v>
      </c>
      <c r="F48" s="167">
        <v>267376</v>
      </c>
      <c r="G48" s="24"/>
      <c r="H48">
        <v>36</v>
      </c>
      <c r="I48" s="171">
        <v>183209</v>
      </c>
      <c r="J48" s="171">
        <v>270926</v>
      </c>
      <c r="K48" s="171">
        <v>226096</v>
      </c>
      <c r="L48" s="171">
        <v>187778</v>
      </c>
      <c r="M48" s="171">
        <v>226096</v>
      </c>
      <c r="N48" s="171">
        <v>270926</v>
      </c>
      <c r="O48" s="24"/>
    </row>
    <row r="49" spans="1:15" x14ac:dyDescent="0.25">
      <c r="A49">
        <v>37</v>
      </c>
      <c r="B49" s="167">
        <v>187415</v>
      </c>
      <c r="C49" s="167">
        <v>256895</v>
      </c>
      <c r="D49" s="167">
        <v>191330</v>
      </c>
      <c r="E49" s="167">
        <v>229984</v>
      </c>
      <c r="F49" s="167">
        <v>275150</v>
      </c>
      <c r="G49" s="24"/>
      <c r="H49">
        <v>37</v>
      </c>
      <c r="I49" s="171">
        <v>189246</v>
      </c>
      <c r="J49" s="171">
        <v>278778</v>
      </c>
      <c r="K49" s="171">
        <v>232649</v>
      </c>
      <c r="L49" s="171">
        <v>193220</v>
      </c>
      <c r="M49" s="171">
        <v>232649</v>
      </c>
      <c r="N49" s="171">
        <v>278778</v>
      </c>
      <c r="O49" s="24"/>
    </row>
    <row r="50" spans="1:15" x14ac:dyDescent="0.25">
      <c r="A50">
        <v>38</v>
      </c>
      <c r="B50" s="167">
        <v>193407</v>
      </c>
      <c r="C50" s="167">
        <v>264153</v>
      </c>
      <c r="D50" s="167">
        <v>196735</v>
      </c>
      <c r="E50" s="167">
        <v>236481</v>
      </c>
      <c r="F50" s="167">
        <v>282923</v>
      </c>
      <c r="G50" s="24"/>
      <c r="H50">
        <v>38</v>
      </c>
      <c r="I50" s="171">
        <v>195282</v>
      </c>
      <c r="J50" s="171">
        <v>286630</v>
      </c>
      <c r="K50" s="171">
        <v>239202</v>
      </c>
      <c r="L50" s="171">
        <v>198663</v>
      </c>
      <c r="M50" s="171">
        <v>239202</v>
      </c>
      <c r="N50" s="171">
        <v>286630</v>
      </c>
      <c r="O50" s="24"/>
    </row>
    <row r="51" spans="1:15" x14ac:dyDescent="0.25">
      <c r="A51">
        <v>39</v>
      </c>
      <c r="B51" s="167">
        <v>199399</v>
      </c>
      <c r="C51" s="167">
        <v>271411</v>
      </c>
      <c r="D51" s="167">
        <v>202141</v>
      </c>
      <c r="E51" s="167">
        <v>242979</v>
      </c>
      <c r="F51" s="167">
        <v>290697</v>
      </c>
      <c r="G51" s="24"/>
      <c r="H51">
        <v>39</v>
      </c>
      <c r="I51" s="171">
        <v>201319</v>
      </c>
      <c r="J51" s="171">
        <v>294483</v>
      </c>
      <c r="K51" s="171">
        <v>245755</v>
      </c>
      <c r="L51" s="171">
        <v>204105</v>
      </c>
      <c r="M51" s="171">
        <v>245755</v>
      </c>
      <c r="N51" s="171">
        <v>294483</v>
      </c>
      <c r="O51" s="24"/>
    </row>
    <row r="52" spans="1:15" x14ac:dyDescent="0.25">
      <c r="A52">
        <v>40</v>
      </c>
      <c r="B52" s="167">
        <v>205391</v>
      </c>
      <c r="C52" s="167">
        <v>278668</v>
      </c>
      <c r="D52" s="167">
        <v>207546</v>
      </c>
      <c r="E52" s="167">
        <v>249476</v>
      </c>
      <c r="F52" s="167">
        <v>298471</v>
      </c>
      <c r="G52" s="24"/>
      <c r="H52">
        <v>40</v>
      </c>
      <c r="I52" s="171">
        <v>207356</v>
      </c>
      <c r="J52" s="171">
        <v>302335</v>
      </c>
      <c r="K52" s="171">
        <v>252308</v>
      </c>
      <c r="L52" s="171">
        <v>209547</v>
      </c>
      <c r="M52" s="171">
        <v>252308</v>
      </c>
      <c r="N52" s="171">
        <v>302335</v>
      </c>
      <c r="O52" s="24"/>
    </row>
    <row r="53" spans="1:15" x14ac:dyDescent="0.25">
      <c r="A53">
        <v>41</v>
      </c>
      <c r="B53" s="167">
        <v>211383</v>
      </c>
      <c r="C53" s="167">
        <v>285926</v>
      </c>
      <c r="D53" s="167">
        <v>212952</v>
      </c>
      <c r="E53" s="167">
        <v>255974</v>
      </c>
      <c r="F53" s="167">
        <v>306244</v>
      </c>
      <c r="G53" s="24"/>
      <c r="H53">
        <v>41</v>
      </c>
      <c r="I53" s="171">
        <v>213392</v>
      </c>
      <c r="J53" s="171">
        <v>310187</v>
      </c>
      <c r="K53" s="171">
        <v>258861</v>
      </c>
      <c r="L53" s="171">
        <v>214989</v>
      </c>
      <c r="M53" s="171">
        <v>258861</v>
      </c>
      <c r="N53" s="171">
        <v>310187</v>
      </c>
      <c r="O53" s="24"/>
    </row>
    <row r="54" spans="1:15" x14ac:dyDescent="0.25">
      <c r="A54">
        <v>42</v>
      </c>
      <c r="B54" s="167">
        <v>217376</v>
      </c>
      <c r="C54" s="167">
        <v>293184</v>
      </c>
      <c r="D54" s="167">
        <v>218357</v>
      </c>
      <c r="E54" s="167">
        <v>262472</v>
      </c>
      <c r="F54" s="167">
        <v>314018</v>
      </c>
      <c r="G54" s="24"/>
      <c r="H54">
        <v>42</v>
      </c>
      <c r="I54" s="171">
        <v>219429</v>
      </c>
      <c r="J54" s="171">
        <v>318039</v>
      </c>
      <c r="K54" s="171">
        <v>265414</v>
      </c>
      <c r="L54" s="171">
        <v>220432</v>
      </c>
      <c r="M54" s="171">
        <v>265414</v>
      </c>
      <c r="N54" s="171">
        <v>318039</v>
      </c>
      <c r="O54" s="24"/>
    </row>
    <row r="55" spans="1:15" x14ac:dyDescent="0.25">
      <c r="A55">
        <v>43</v>
      </c>
      <c r="B55" s="167">
        <v>223368</v>
      </c>
      <c r="C55" s="167">
        <v>300442</v>
      </c>
      <c r="D55" s="167">
        <v>223763</v>
      </c>
      <c r="E55" s="167">
        <v>268969</v>
      </c>
      <c r="F55" s="167">
        <v>321792</v>
      </c>
      <c r="G55" s="24"/>
      <c r="H55">
        <v>43</v>
      </c>
      <c r="I55" s="171">
        <v>225466</v>
      </c>
      <c r="J55" s="171">
        <v>325891</v>
      </c>
      <c r="K55" s="171">
        <v>271966</v>
      </c>
      <c r="L55" s="171">
        <v>225874</v>
      </c>
      <c r="M55" s="171">
        <v>271966</v>
      </c>
      <c r="N55" s="171">
        <v>325891</v>
      </c>
      <c r="O55" s="24"/>
    </row>
    <row r="56" spans="1:15" x14ac:dyDescent="0.25">
      <c r="A56">
        <v>44</v>
      </c>
      <c r="B56" s="167">
        <v>229360</v>
      </c>
      <c r="C56" s="167">
        <v>307700</v>
      </c>
      <c r="D56" s="167">
        <v>229168</v>
      </c>
      <c r="E56" s="167">
        <v>275467</v>
      </c>
      <c r="F56" s="167">
        <v>329565</v>
      </c>
      <c r="G56" s="24"/>
      <c r="H56">
        <v>44</v>
      </c>
      <c r="I56" s="171">
        <v>231502</v>
      </c>
      <c r="J56" s="171">
        <v>333743</v>
      </c>
      <c r="K56" s="171">
        <v>278519</v>
      </c>
      <c r="L56" s="171">
        <v>231316</v>
      </c>
      <c r="M56" s="171">
        <v>278519</v>
      </c>
      <c r="N56" s="171">
        <v>333743</v>
      </c>
      <c r="O56" s="24"/>
    </row>
    <row r="57" spans="1:15" x14ac:dyDescent="0.25">
      <c r="A57">
        <v>45</v>
      </c>
      <c r="B57" s="167">
        <v>235352</v>
      </c>
      <c r="C57" s="167">
        <v>314958</v>
      </c>
      <c r="D57" s="167">
        <v>234574</v>
      </c>
      <c r="E57" s="167">
        <v>281964</v>
      </c>
      <c r="F57" s="167">
        <v>337339</v>
      </c>
      <c r="G57" s="24"/>
      <c r="H57">
        <v>45</v>
      </c>
      <c r="I57" s="171">
        <v>237539</v>
      </c>
      <c r="J57" s="171">
        <v>341596</v>
      </c>
      <c r="K57" s="171">
        <v>285072</v>
      </c>
      <c r="L57" s="171">
        <v>236758</v>
      </c>
      <c r="M57" s="171">
        <v>285072</v>
      </c>
      <c r="N57" s="171">
        <v>341496</v>
      </c>
      <c r="O57" s="24"/>
    </row>
    <row r="58" spans="1:15" x14ac:dyDescent="0.25">
      <c r="A58">
        <v>46</v>
      </c>
      <c r="B58" s="167">
        <v>241344</v>
      </c>
      <c r="C58" s="167">
        <v>322215</v>
      </c>
      <c r="D58" s="167">
        <v>239979</v>
      </c>
      <c r="E58" s="167">
        <v>288462</v>
      </c>
      <c r="F58" s="167">
        <v>345113</v>
      </c>
      <c r="G58" s="24"/>
      <c r="H58">
        <v>46</v>
      </c>
      <c r="I58" s="171">
        <v>243576</v>
      </c>
      <c r="J58" s="171">
        <v>349448</v>
      </c>
      <c r="K58" s="171">
        <v>291625</v>
      </c>
      <c r="L58" s="171">
        <v>242201</v>
      </c>
      <c r="M58" s="171">
        <v>291625</v>
      </c>
      <c r="N58" s="171">
        <v>349448</v>
      </c>
      <c r="O58" s="24"/>
    </row>
    <row r="59" spans="1:15" x14ac:dyDescent="0.25">
      <c r="A59">
        <v>47</v>
      </c>
      <c r="B59" s="167">
        <v>247336</v>
      </c>
      <c r="C59" s="167">
        <v>329473</v>
      </c>
      <c r="D59" s="167">
        <v>245385</v>
      </c>
      <c r="E59" s="167">
        <v>294959</v>
      </c>
      <c r="F59" s="167">
        <v>352886</v>
      </c>
      <c r="G59" s="24"/>
      <c r="H59">
        <v>47</v>
      </c>
      <c r="I59" s="171">
        <v>249612</v>
      </c>
      <c r="J59" s="171">
        <v>357300</v>
      </c>
      <c r="K59" s="171">
        <v>298178</v>
      </c>
      <c r="L59" s="171">
        <v>247643</v>
      </c>
      <c r="M59" s="171">
        <v>298178</v>
      </c>
      <c r="N59" s="171">
        <v>357300</v>
      </c>
      <c r="O59" s="24"/>
    </row>
    <row r="60" spans="1:15" x14ac:dyDescent="0.25">
      <c r="A60">
        <v>48</v>
      </c>
      <c r="B60" s="167">
        <v>253328</v>
      </c>
      <c r="C60" s="167">
        <v>336731</v>
      </c>
      <c r="D60" s="167">
        <v>250790</v>
      </c>
      <c r="E60" s="167">
        <v>301457</v>
      </c>
      <c r="F60" s="167">
        <v>360660</v>
      </c>
      <c r="G60" s="24"/>
      <c r="H60">
        <v>48</v>
      </c>
      <c r="I60" s="171">
        <v>255649</v>
      </c>
      <c r="J60" s="171">
        <v>365152</v>
      </c>
      <c r="K60" s="171">
        <v>304731</v>
      </c>
      <c r="L60" s="171">
        <v>253085</v>
      </c>
      <c r="M60" s="171">
        <v>304731</v>
      </c>
      <c r="N60" s="171">
        <v>365152</v>
      </c>
      <c r="O60" s="24"/>
    </row>
    <row r="61" spans="1:15" x14ac:dyDescent="0.25">
      <c r="A61">
        <v>49</v>
      </c>
      <c r="B61" s="167">
        <v>259396</v>
      </c>
      <c r="C61" s="167">
        <v>344157</v>
      </c>
      <c r="D61" s="167">
        <v>256321</v>
      </c>
      <c r="E61" s="167">
        <v>308105</v>
      </c>
      <c r="F61" s="167">
        <v>368614</v>
      </c>
      <c r="G61" s="24"/>
      <c r="H61">
        <v>49</v>
      </c>
      <c r="I61" s="171">
        <v>261753</v>
      </c>
      <c r="J61" s="171">
        <v>373173</v>
      </c>
      <c r="K61" s="171">
        <v>311425</v>
      </c>
      <c r="L61" s="171">
        <v>258645</v>
      </c>
      <c r="M61" s="171">
        <v>311425</v>
      </c>
      <c r="N61" s="171">
        <v>373173</v>
      </c>
      <c r="O61" s="24"/>
    </row>
    <row r="62" spans="1:15" x14ac:dyDescent="0.25">
      <c r="A62">
        <v>50</v>
      </c>
      <c r="B62" s="167">
        <v>265464</v>
      </c>
      <c r="C62" s="167">
        <v>351583</v>
      </c>
      <c r="D62" s="167">
        <v>261851</v>
      </c>
      <c r="E62" s="167">
        <v>314753</v>
      </c>
      <c r="F62" s="167">
        <v>376567</v>
      </c>
      <c r="G62" s="24"/>
      <c r="H62">
        <v>50</v>
      </c>
      <c r="I62" s="171">
        <v>267857</v>
      </c>
      <c r="J62" s="171">
        <v>381195</v>
      </c>
      <c r="K62" s="171">
        <v>318119</v>
      </c>
      <c r="L62" s="171">
        <v>264204</v>
      </c>
      <c r="M62" s="171">
        <v>318119</v>
      </c>
      <c r="N62" s="171">
        <v>381195</v>
      </c>
      <c r="O62" s="24"/>
    </row>
    <row r="63" spans="1:15" x14ac:dyDescent="0.25">
      <c r="A63">
        <v>51</v>
      </c>
      <c r="B63" s="167">
        <v>271532</v>
      </c>
      <c r="C63" s="167">
        <v>359009</v>
      </c>
      <c r="D63" s="167">
        <v>267382</v>
      </c>
      <c r="E63" s="167">
        <v>321401</v>
      </c>
      <c r="F63" s="167">
        <v>384521</v>
      </c>
      <c r="G63" s="24"/>
      <c r="H63">
        <v>51</v>
      </c>
      <c r="I63" s="171">
        <v>273960</v>
      </c>
      <c r="J63" s="171">
        <v>389216</v>
      </c>
      <c r="K63" s="171">
        <v>324813</v>
      </c>
      <c r="L63" s="171">
        <v>269764</v>
      </c>
      <c r="M63" s="171">
        <v>324813</v>
      </c>
      <c r="N63" s="171">
        <v>389216</v>
      </c>
      <c r="O63" s="24"/>
    </row>
    <row r="64" spans="1:15" x14ac:dyDescent="0.25">
      <c r="A64">
        <v>52</v>
      </c>
      <c r="B64" s="167">
        <v>277600</v>
      </c>
      <c r="C64" s="167">
        <v>366434</v>
      </c>
      <c r="D64" s="167">
        <v>272913</v>
      </c>
      <c r="E64" s="167">
        <v>328049</v>
      </c>
      <c r="F64" s="167">
        <v>392474</v>
      </c>
      <c r="G64" s="24"/>
      <c r="H64">
        <v>52</v>
      </c>
      <c r="I64" s="171">
        <v>280064</v>
      </c>
      <c r="J64" s="171">
        <v>397237</v>
      </c>
      <c r="K64" s="171">
        <v>331507</v>
      </c>
      <c r="L64" s="171">
        <v>275323</v>
      </c>
      <c r="M64" s="171">
        <v>331507</v>
      </c>
      <c r="N64" s="171">
        <v>397237</v>
      </c>
      <c r="O64" s="24"/>
    </row>
    <row r="65" spans="1:15" x14ac:dyDescent="0.25">
      <c r="A65">
        <v>53</v>
      </c>
      <c r="B65" s="167">
        <v>283668</v>
      </c>
      <c r="C65" s="167">
        <v>373860</v>
      </c>
      <c r="D65" s="167">
        <v>278443</v>
      </c>
      <c r="E65" s="167">
        <v>334697</v>
      </c>
      <c r="F65" s="167">
        <v>400428</v>
      </c>
      <c r="G65" s="24"/>
      <c r="H65">
        <v>53</v>
      </c>
      <c r="I65" s="171">
        <v>286168</v>
      </c>
      <c r="J65" s="171">
        <v>405258</v>
      </c>
      <c r="K65" s="171">
        <v>338201</v>
      </c>
      <c r="L65" s="171">
        <v>280883</v>
      </c>
      <c r="M65" s="171">
        <v>338201</v>
      </c>
      <c r="N65" s="171">
        <v>405258</v>
      </c>
      <c r="O65" s="24"/>
    </row>
    <row r="66" spans="1:15" x14ac:dyDescent="0.25">
      <c r="A66">
        <v>54</v>
      </c>
      <c r="B66" s="167">
        <v>289736</v>
      </c>
      <c r="C66" s="167">
        <v>381286</v>
      </c>
      <c r="D66" s="167">
        <v>283974</v>
      </c>
      <c r="E66" s="167">
        <v>341345</v>
      </c>
      <c r="F66" s="167">
        <v>408381</v>
      </c>
      <c r="G66" s="24"/>
      <c r="H66">
        <v>54</v>
      </c>
      <c r="I66" s="171">
        <v>292272</v>
      </c>
      <c r="J66" s="171">
        <v>413280</v>
      </c>
      <c r="K66" s="171">
        <v>344895</v>
      </c>
      <c r="L66" s="171">
        <v>286442</v>
      </c>
      <c r="M66" s="171">
        <v>344895</v>
      </c>
      <c r="N66" s="171">
        <v>413280</v>
      </c>
      <c r="O66" s="24"/>
    </row>
    <row r="67" spans="1:15" x14ac:dyDescent="0.25">
      <c r="A67">
        <v>55</v>
      </c>
      <c r="B67" s="167">
        <v>295803</v>
      </c>
      <c r="C67" s="167">
        <v>388712</v>
      </c>
      <c r="D67" s="167">
        <v>289505</v>
      </c>
      <c r="E67" s="167">
        <v>347993</v>
      </c>
      <c r="F67" s="167">
        <v>416335</v>
      </c>
      <c r="G67" s="24"/>
      <c r="H67">
        <v>55</v>
      </c>
      <c r="I67" s="171">
        <v>298375</v>
      </c>
      <c r="J67" s="171">
        <v>421301</v>
      </c>
      <c r="K67" s="171">
        <v>351589</v>
      </c>
      <c r="L67" s="171">
        <v>292002</v>
      </c>
      <c r="M67" s="171">
        <v>351589</v>
      </c>
      <c r="N67" s="171">
        <v>421301</v>
      </c>
      <c r="O67" s="24"/>
    </row>
    <row r="68" spans="1:15" x14ac:dyDescent="0.25">
      <c r="A68">
        <v>56</v>
      </c>
      <c r="B68" s="167">
        <v>301871</v>
      </c>
      <c r="C68" s="167">
        <v>396138</v>
      </c>
      <c r="D68" s="167">
        <v>295035</v>
      </c>
      <c r="E68" s="167">
        <v>354641</v>
      </c>
      <c r="F68" s="167">
        <v>424288</v>
      </c>
      <c r="G68" s="24"/>
      <c r="H68">
        <v>56</v>
      </c>
      <c r="I68" s="171">
        <v>304479</v>
      </c>
      <c r="J68" s="171">
        <v>429322</v>
      </c>
      <c r="K68" s="171">
        <v>358283</v>
      </c>
      <c r="L68" s="171">
        <v>297561</v>
      </c>
      <c r="M68" s="171">
        <v>358283</v>
      </c>
      <c r="N68" s="171">
        <v>429322</v>
      </c>
      <c r="O68" s="24"/>
    </row>
    <row r="69" spans="1:15" x14ac:dyDescent="0.25">
      <c r="A69">
        <v>57</v>
      </c>
      <c r="B69" s="167">
        <v>307939</v>
      </c>
      <c r="C69" s="167">
        <v>403564</v>
      </c>
      <c r="D69" s="167">
        <v>300566</v>
      </c>
      <c r="E69" s="167">
        <v>361289</v>
      </c>
      <c r="F69" s="167">
        <v>432242</v>
      </c>
      <c r="G69" s="24"/>
      <c r="H69">
        <v>57</v>
      </c>
      <c r="I69" s="171">
        <v>310583</v>
      </c>
      <c r="J69" s="171">
        <v>437343</v>
      </c>
      <c r="K69" s="171">
        <v>364977</v>
      </c>
      <c r="L69" s="171">
        <v>303121</v>
      </c>
      <c r="M69" s="171">
        <v>364977</v>
      </c>
      <c r="N69" s="171">
        <v>437343</v>
      </c>
      <c r="O69" s="24"/>
    </row>
    <row r="70" spans="1:15" x14ac:dyDescent="0.25">
      <c r="A70">
        <v>58</v>
      </c>
      <c r="B70" s="167">
        <v>314007</v>
      </c>
      <c r="C70" s="167">
        <v>410989</v>
      </c>
      <c r="D70" s="167">
        <v>306097</v>
      </c>
      <c r="E70" s="167">
        <v>367937</v>
      </c>
      <c r="F70" s="167">
        <v>440195</v>
      </c>
      <c r="G70" s="24"/>
      <c r="H70">
        <v>58</v>
      </c>
      <c r="I70" s="171">
        <v>316687</v>
      </c>
      <c r="J70" s="171">
        <v>445365</v>
      </c>
      <c r="K70" s="171">
        <v>371671</v>
      </c>
      <c r="L70" s="171">
        <v>308680</v>
      </c>
      <c r="M70" s="171">
        <v>371671</v>
      </c>
      <c r="N70" s="171">
        <v>445365</v>
      </c>
      <c r="O70" s="24"/>
    </row>
    <row r="71" spans="1:15" x14ac:dyDescent="0.25">
      <c r="A71">
        <v>59</v>
      </c>
      <c r="B71" s="167">
        <v>320075</v>
      </c>
      <c r="C71" s="167">
        <v>418415</v>
      </c>
      <c r="D71" s="167">
        <v>311627</v>
      </c>
      <c r="E71" s="167">
        <v>374585</v>
      </c>
      <c r="F71" s="167">
        <v>448149</v>
      </c>
      <c r="G71" s="24"/>
      <c r="H71">
        <v>59</v>
      </c>
      <c r="I71" s="171">
        <v>322790</v>
      </c>
      <c r="J71" s="171">
        <v>453386</v>
      </c>
      <c r="K71" s="171">
        <v>378365</v>
      </c>
      <c r="L71" s="171">
        <v>314240</v>
      </c>
      <c r="M71" s="171">
        <v>378365</v>
      </c>
      <c r="N71" s="171">
        <v>453386</v>
      </c>
      <c r="O71" s="24"/>
    </row>
    <row r="72" spans="1:15" x14ac:dyDescent="0.25">
      <c r="A72">
        <v>60</v>
      </c>
      <c r="B72" s="167">
        <v>326143</v>
      </c>
      <c r="C72" s="167">
        <v>425841</v>
      </c>
      <c r="D72" s="167">
        <v>317158</v>
      </c>
      <c r="E72" s="167">
        <v>381233</v>
      </c>
      <c r="F72" s="167">
        <v>456102</v>
      </c>
      <c r="G72" s="24"/>
      <c r="H72">
        <v>60</v>
      </c>
      <c r="I72" s="171">
        <v>328894</v>
      </c>
      <c r="J72" s="171">
        <v>461407</v>
      </c>
      <c r="K72" s="171">
        <v>385059</v>
      </c>
      <c r="L72" s="171">
        <v>319799</v>
      </c>
      <c r="M72" s="171">
        <v>385059</v>
      </c>
      <c r="N72" s="171">
        <v>461407</v>
      </c>
      <c r="O72" s="24"/>
    </row>
    <row r="73" spans="1:15" x14ac:dyDescent="0.25">
      <c r="A73">
        <v>61</v>
      </c>
      <c r="B73" s="167">
        <v>332351</v>
      </c>
      <c r="C73" s="167">
        <v>433439</v>
      </c>
      <c r="D73" s="167">
        <v>322817</v>
      </c>
      <c r="E73" s="167">
        <v>388035</v>
      </c>
      <c r="F73" s="167">
        <v>464240</v>
      </c>
      <c r="G73" s="24"/>
      <c r="H73">
        <v>61</v>
      </c>
      <c r="I73" s="171">
        <v>335129</v>
      </c>
      <c r="J73" s="171">
        <v>469601</v>
      </c>
      <c r="K73" s="171">
        <v>391897</v>
      </c>
      <c r="L73" s="171">
        <v>325478</v>
      </c>
      <c r="M73" s="171">
        <v>391897</v>
      </c>
      <c r="N73" s="171">
        <v>469601</v>
      </c>
      <c r="O73" s="24"/>
    </row>
    <row r="74" spans="1:15" x14ac:dyDescent="0.25">
      <c r="A74">
        <v>62</v>
      </c>
      <c r="B74" s="167">
        <v>338560</v>
      </c>
      <c r="C74" s="167">
        <v>441036</v>
      </c>
      <c r="D74" s="167">
        <v>328475</v>
      </c>
      <c r="E74" s="167">
        <v>394837</v>
      </c>
      <c r="F74" s="167">
        <v>472377</v>
      </c>
      <c r="G74" s="24"/>
      <c r="H74">
        <v>62</v>
      </c>
      <c r="I74" s="171">
        <v>341365</v>
      </c>
      <c r="J74" s="171">
        <v>477795</v>
      </c>
      <c r="K74" s="171">
        <v>398735</v>
      </c>
      <c r="L74" s="171">
        <v>331158</v>
      </c>
      <c r="M74" s="171">
        <v>398735</v>
      </c>
      <c r="N74" s="171">
        <v>477795</v>
      </c>
      <c r="O74" s="24"/>
    </row>
    <row r="75" spans="1:15" x14ac:dyDescent="0.25">
      <c r="A75">
        <v>63</v>
      </c>
      <c r="B75" s="167">
        <v>344768</v>
      </c>
      <c r="C75" s="167">
        <v>448634</v>
      </c>
      <c r="D75" s="167">
        <v>334134</v>
      </c>
      <c r="E75" s="167">
        <v>401638</v>
      </c>
      <c r="F75" s="167">
        <v>480515</v>
      </c>
      <c r="G75" s="24"/>
      <c r="H75">
        <v>63</v>
      </c>
      <c r="I75" s="171">
        <v>347600</v>
      </c>
      <c r="J75" s="171">
        <v>485989</v>
      </c>
      <c r="K75" s="171">
        <v>405573</v>
      </c>
      <c r="L75" s="171">
        <v>336837</v>
      </c>
      <c r="M75" s="171">
        <v>405573</v>
      </c>
      <c r="N75" s="171">
        <v>485989</v>
      </c>
      <c r="O75" s="24"/>
    </row>
    <row r="76" spans="1:15" x14ac:dyDescent="0.25">
      <c r="A76">
        <v>64</v>
      </c>
      <c r="B76" s="167">
        <v>350976</v>
      </c>
      <c r="C76" s="167">
        <v>456232</v>
      </c>
      <c r="D76" s="167">
        <v>339792</v>
      </c>
      <c r="E76" s="167">
        <v>408440</v>
      </c>
      <c r="F76" s="167">
        <v>488653</v>
      </c>
      <c r="G76" s="24"/>
      <c r="H76">
        <v>64</v>
      </c>
      <c r="I76" s="171">
        <v>353835</v>
      </c>
      <c r="J76" s="171">
        <v>494183</v>
      </c>
      <c r="K76" s="171">
        <v>412411</v>
      </c>
      <c r="L76" s="171">
        <v>342516</v>
      </c>
      <c r="M76" s="171">
        <v>412411</v>
      </c>
      <c r="N76" s="171">
        <v>494183</v>
      </c>
      <c r="O76" s="24"/>
    </row>
    <row r="77" spans="1:15" x14ac:dyDescent="0.25">
      <c r="A77">
        <v>65</v>
      </c>
      <c r="B77" s="167">
        <v>357185</v>
      </c>
      <c r="C77" s="167">
        <v>463829</v>
      </c>
      <c r="D77" s="167">
        <v>345451</v>
      </c>
      <c r="E77" s="167">
        <v>415242</v>
      </c>
      <c r="F77" s="167">
        <v>496790</v>
      </c>
      <c r="G77" s="24"/>
      <c r="H77">
        <v>65</v>
      </c>
      <c r="I77" s="171">
        <v>360070</v>
      </c>
      <c r="J77" s="171">
        <v>502377</v>
      </c>
      <c r="K77" s="171">
        <v>419249</v>
      </c>
      <c r="L77" s="171">
        <v>348195</v>
      </c>
      <c r="M77" s="171">
        <v>419249</v>
      </c>
      <c r="N77" s="171">
        <v>502377</v>
      </c>
      <c r="O77" s="24"/>
    </row>
    <row r="78" spans="1:15" x14ac:dyDescent="0.25">
      <c r="A78">
        <v>66</v>
      </c>
      <c r="B78" s="167">
        <v>363393</v>
      </c>
      <c r="C78" s="167">
        <v>471427</v>
      </c>
      <c r="D78" s="167">
        <v>351110</v>
      </c>
      <c r="E78" s="167">
        <v>422044</v>
      </c>
      <c r="F78" s="167">
        <v>504928</v>
      </c>
      <c r="G78" s="24"/>
      <c r="H78">
        <v>66</v>
      </c>
      <c r="I78" s="171">
        <v>366306</v>
      </c>
      <c r="J78" s="171">
        <v>510571</v>
      </c>
      <c r="K78" s="171">
        <v>426088</v>
      </c>
      <c r="L78" s="171">
        <v>353875</v>
      </c>
      <c r="M78" s="171">
        <v>426088</v>
      </c>
      <c r="N78" s="171">
        <v>510571</v>
      </c>
      <c r="O78" s="24"/>
    </row>
    <row r="79" spans="1:15" x14ac:dyDescent="0.25">
      <c r="A79">
        <v>67</v>
      </c>
      <c r="B79" s="167">
        <v>369601</v>
      </c>
      <c r="C79" s="167">
        <v>479025</v>
      </c>
      <c r="D79" s="167">
        <v>356768</v>
      </c>
      <c r="E79" s="167">
        <v>428845</v>
      </c>
      <c r="F79" s="167">
        <v>513066</v>
      </c>
      <c r="G79" s="24"/>
      <c r="H79">
        <v>67</v>
      </c>
      <c r="I79" s="171">
        <v>372541</v>
      </c>
      <c r="J79" s="171">
        <v>518764</v>
      </c>
      <c r="K79" s="171">
        <v>432926</v>
      </c>
      <c r="L79" s="171">
        <v>359554</v>
      </c>
      <c r="M79" s="171">
        <v>432926</v>
      </c>
      <c r="N79" s="171">
        <v>518764</v>
      </c>
      <c r="O79" s="24"/>
    </row>
    <row r="80" spans="1:15" x14ac:dyDescent="0.25">
      <c r="A80">
        <v>68</v>
      </c>
      <c r="B80" s="167">
        <v>375810</v>
      </c>
      <c r="C80" s="167">
        <v>486622</v>
      </c>
      <c r="D80" s="167">
        <v>362427</v>
      </c>
      <c r="E80" s="167">
        <v>435647</v>
      </c>
      <c r="F80" s="167">
        <v>521203</v>
      </c>
      <c r="G80" s="24"/>
      <c r="H80">
        <v>68</v>
      </c>
      <c r="I80" s="171">
        <v>378776</v>
      </c>
      <c r="J80" s="171">
        <v>526958</v>
      </c>
      <c r="K80" s="171">
        <v>439764</v>
      </c>
      <c r="L80" s="171">
        <v>365233</v>
      </c>
      <c r="M80" s="171">
        <v>439764</v>
      </c>
      <c r="N80" s="171">
        <v>526958</v>
      </c>
      <c r="O80" s="24"/>
    </row>
    <row r="81" spans="1:15" x14ac:dyDescent="0.25">
      <c r="A81">
        <v>69</v>
      </c>
      <c r="B81" s="167">
        <v>382018</v>
      </c>
      <c r="C81" s="167">
        <v>494220</v>
      </c>
      <c r="D81" s="167">
        <v>368085</v>
      </c>
      <c r="E81" s="167">
        <v>442449</v>
      </c>
      <c r="F81" s="167">
        <v>529341</v>
      </c>
      <c r="G81" s="24"/>
      <c r="H81">
        <v>69</v>
      </c>
      <c r="I81" s="171">
        <v>385011</v>
      </c>
      <c r="J81" s="171">
        <v>535152</v>
      </c>
      <c r="K81" s="171">
        <v>446602</v>
      </c>
      <c r="L81" s="171">
        <v>370912</v>
      </c>
      <c r="M81" s="171">
        <v>446602</v>
      </c>
      <c r="N81" s="171">
        <v>535152</v>
      </c>
      <c r="O81" s="24"/>
    </row>
    <row r="82" spans="1:15" x14ac:dyDescent="0.25">
      <c r="A82">
        <v>70</v>
      </c>
      <c r="B82" s="167">
        <v>388226</v>
      </c>
      <c r="C82" s="167">
        <v>501818</v>
      </c>
      <c r="D82" s="167">
        <v>373744</v>
      </c>
      <c r="E82" s="167">
        <v>449251</v>
      </c>
      <c r="F82" s="167">
        <v>537479</v>
      </c>
      <c r="G82" s="24"/>
      <c r="H82">
        <v>70</v>
      </c>
      <c r="I82" s="171">
        <v>391247</v>
      </c>
      <c r="J82" s="171">
        <v>543346</v>
      </c>
      <c r="K82" s="171">
        <v>453440</v>
      </c>
      <c r="L82" s="171">
        <v>376592</v>
      </c>
      <c r="M82" s="171">
        <v>453440</v>
      </c>
      <c r="N82" s="171">
        <v>543346</v>
      </c>
      <c r="O82" s="24"/>
    </row>
    <row r="83" spans="1:15" x14ac:dyDescent="0.25">
      <c r="A83">
        <v>71</v>
      </c>
      <c r="B83" s="167">
        <v>394435</v>
      </c>
      <c r="C83" s="167">
        <v>509415</v>
      </c>
      <c r="D83" s="167">
        <v>379402</v>
      </c>
      <c r="E83" s="167">
        <v>456052</v>
      </c>
      <c r="F83" s="167">
        <v>545616</v>
      </c>
      <c r="G83" s="24"/>
      <c r="H83">
        <v>71</v>
      </c>
      <c r="I83" s="171">
        <v>397482</v>
      </c>
      <c r="J83" s="171">
        <v>551540</v>
      </c>
      <c r="K83" s="171">
        <v>460278</v>
      </c>
      <c r="L83" s="171">
        <v>382271</v>
      </c>
      <c r="M83" s="171">
        <v>460278</v>
      </c>
      <c r="N83" s="171">
        <v>551540</v>
      </c>
      <c r="O83" s="24"/>
    </row>
    <row r="84" spans="1:15" x14ac:dyDescent="0.25">
      <c r="A84">
        <v>72</v>
      </c>
      <c r="B84" s="167">
        <v>400643</v>
      </c>
      <c r="C84" s="167">
        <v>517013</v>
      </c>
      <c r="D84" s="167">
        <v>385061</v>
      </c>
      <c r="E84" s="167">
        <v>462854</v>
      </c>
      <c r="F84" s="167">
        <v>553754</v>
      </c>
      <c r="G84" s="24"/>
      <c r="H84">
        <v>72</v>
      </c>
      <c r="I84" s="171">
        <v>403717</v>
      </c>
      <c r="J84" s="171">
        <v>559734</v>
      </c>
      <c r="K84" s="171">
        <v>467116</v>
      </c>
      <c r="L84" s="171">
        <v>387950</v>
      </c>
      <c r="M84" s="171">
        <v>467116</v>
      </c>
      <c r="N84" s="171">
        <v>559743</v>
      </c>
      <c r="O84" s="24"/>
    </row>
    <row r="85" spans="1:15" x14ac:dyDescent="0.25">
      <c r="A85">
        <v>73</v>
      </c>
      <c r="B85" s="167">
        <v>406995</v>
      </c>
      <c r="C85" s="167">
        <v>524787</v>
      </c>
      <c r="D85" s="167">
        <v>390851</v>
      </c>
      <c r="E85" s="167">
        <v>469813</v>
      </c>
      <c r="F85" s="167">
        <v>562080</v>
      </c>
      <c r="G85" s="24"/>
      <c r="H85">
        <v>73</v>
      </c>
      <c r="I85" s="171">
        <v>410086</v>
      </c>
      <c r="J85" s="171">
        <v>568104</v>
      </c>
      <c r="K85" s="171">
        <v>474101</v>
      </c>
      <c r="L85" s="171">
        <v>393751</v>
      </c>
      <c r="M85" s="171">
        <v>474101</v>
      </c>
      <c r="N85" s="171">
        <v>568104</v>
      </c>
      <c r="O85" s="24"/>
    </row>
    <row r="86" spans="1:15" x14ac:dyDescent="0.25">
      <c r="A86">
        <v>74</v>
      </c>
      <c r="B86" s="167">
        <v>413347</v>
      </c>
      <c r="C86" s="167">
        <v>532560</v>
      </c>
      <c r="D86" s="167">
        <v>396640</v>
      </c>
      <c r="E86" s="167">
        <v>476773</v>
      </c>
      <c r="F86" s="167">
        <v>570406</v>
      </c>
      <c r="G86" s="24"/>
      <c r="H86">
        <v>74</v>
      </c>
      <c r="I86" s="171">
        <v>416456</v>
      </c>
      <c r="J86" s="171">
        <v>576475</v>
      </c>
      <c r="K86" s="171">
        <v>481087</v>
      </c>
      <c r="L86" s="171">
        <v>399553</v>
      </c>
      <c r="M86" s="171">
        <v>481087</v>
      </c>
      <c r="N86" s="171">
        <v>576475</v>
      </c>
      <c r="O86" s="24"/>
    </row>
    <row r="87" spans="1:15" x14ac:dyDescent="0.25">
      <c r="A87">
        <v>75</v>
      </c>
      <c r="B87" s="167">
        <v>419699</v>
      </c>
      <c r="C87" s="167">
        <v>540334</v>
      </c>
      <c r="D87" s="167">
        <v>402430</v>
      </c>
      <c r="E87" s="167">
        <v>483732</v>
      </c>
      <c r="F87" s="167">
        <v>578732</v>
      </c>
      <c r="G87" s="24"/>
      <c r="H87">
        <v>75</v>
      </c>
      <c r="I87" s="171">
        <v>422825</v>
      </c>
      <c r="J87" s="171">
        <v>584845</v>
      </c>
      <c r="K87" s="171">
        <v>488072</v>
      </c>
      <c r="L87" s="171">
        <v>405354</v>
      </c>
      <c r="M87" s="171">
        <v>488072</v>
      </c>
      <c r="N87" s="171">
        <v>584845</v>
      </c>
      <c r="O87" s="24"/>
    </row>
    <row r="88" spans="1:15" x14ac:dyDescent="0.25">
      <c r="A88">
        <v>76</v>
      </c>
      <c r="B88" s="167">
        <v>426051</v>
      </c>
      <c r="C88" s="167">
        <v>548107</v>
      </c>
      <c r="D88" s="167">
        <v>408219</v>
      </c>
      <c r="E88" s="167">
        <v>490691</v>
      </c>
      <c r="F88" s="167">
        <v>587057</v>
      </c>
      <c r="G88" s="24"/>
      <c r="H88">
        <v>76</v>
      </c>
      <c r="I88" s="171">
        <v>429195</v>
      </c>
      <c r="J88" s="171">
        <v>593215</v>
      </c>
      <c r="K88" s="171">
        <v>495057</v>
      </c>
      <c r="L88" s="171">
        <v>411156</v>
      </c>
      <c r="M88" s="171">
        <v>495057</v>
      </c>
      <c r="N88" s="171">
        <v>593215</v>
      </c>
      <c r="O88" s="24"/>
    </row>
    <row r="89" spans="1:15" x14ac:dyDescent="0.25">
      <c r="A89">
        <v>77</v>
      </c>
      <c r="B89" s="167">
        <v>432403</v>
      </c>
      <c r="C89" s="167">
        <v>555881</v>
      </c>
      <c r="D89" s="167">
        <v>414009</v>
      </c>
      <c r="E89" s="167">
        <v>497650</v>
      </c>
      <c r="F89" s="167">
        <v>595383</v>
      </c>
      <c r="G89" s="24"/>
      <c r="H89">
        <v>77</v>
      </c>
      <c r="I89" s="171">
        <v>435564</v>
      </c>
      <c r="J89" s="171">
        <v>601586</v>
      </c>
      <c r="K89" s="171">
        <v>502043</v>
      </c>
      <c r="L89" s="171">
        <v>416957</v>
      </c>
      <c r="M89" s="171">
        <v>502043</v>
      </c>
      <c r="N89" s="171">
        <v>601586</v>
      </c>
      <c r="O89" s="24"/>
    </row>
    <row r="90" spans="1:15" x14ac:dyDescent="0.25">
      <c r="A90">
        <v>78</v>
      </c>
      <c r="B90" s="167">
        <v>438755</v>
      </c>
      <c r="C90" s="167">
        <v>563654</v>
      </c>
      <c r="D90" s="167">
        <v>419798</v>
      </c>
      <c r="E90" s="167">
        <v>504610</v>
      </c>
      <c r="F90" s="167">
        <v>603709</v>
      </c>
      <c r="G90" s="24"/>
      <c r="H90">
        <v>78</v>
      </c>
      <c r="I90" s="171">
        <v>441934</v>
      </c>
      <c r="J90" s="171">
        <v>609956</v>
      </c>
      <c r="K90" s="171">
        <v>509028</v>
      </c>
      <c r="L90" s="171">
        <v>422759</v>
      </c>
      <c r="M90" s="171">
        <v>509028</v>
      </c>
      <c r="N90" s="171">
        <v>609956</v>
      </c>
      <c r="O90" s="24"/>
    </row>
    <row r="91" spans="1:15" x14ac:dyDescent="0.25">
      <c r="A91">
        <v>79</v>
      </c>
      <c r="B91" s="167">
        <v>445107</v>
      </c>
      <c r="C91" s="167">
        <v>571428</v>
      </c>
      <c r="D91" s="167">
        <v>425588</v>
      </c>
      <c r="E91" s="167">
        <v>511569</v>
      </c>
      <c r="F91" s="167">
        <v>612035</v>
      </c>
      <c r="G91" s="24"/>
      <c r="H91">
        <v>79</v>
      </c>
      <c r="I91" s="171">
        <v>448303</v>
      </c>
      <c r="J91" s="171">
        <v>618326</v>
      </c>
      <c r="K91" s="171">
        <v>516013</v>
      </c>
      <c r="L91" s="171">
        <v>428560</v>
      </c>
      <c r="M91" s="171">
        <v>516013</v>
      </c>
      <c r="N91" s="171">
        <v>618326</v>
      </c>
      <c r="O91" s="24"/>
    </row>
    <row r="92" spans="1:15" x14ac:dyDescent="0.25">
      <c r="A92">
        <v>80</v>
      </c>
      <c r="B92" s="167">
        <v>451459</v>
      </c>
      <c r="C92" s="167">
        <v>579201</v>
      </c>
      <c r="D92" s="167">
        <v>431377</v>
      </c>
      <c r="E92" s="167">
        <v>518528</v>
      </c>
      <c r="F92" s="167">
        <v>620361</v>
      </c>
      <c r="G92" s="24"/>
      <c r="H92">
        <v>80</v>
      </c>
      <c r="I92" s="171">
        <v>454672</v>
      </c>
      <c r="J92" s="171">
        <v>626697</v>
      </c>
      <c r="K92" s="171">
        <v>522999</v>
      </c>
      <c r="L92" s="171">
        <v>434361</v>
      </c>
      <c r="M92" s="171">
        <v>522999</v>
      </c>
      <c r="N92" s="171">
        <v>626697</v>
      </c>
      <c r="O92" s="24"/>
    </row>
    <row r="93" spans="1:15" x14ac:dyDescent="0.25">
      <c r="A93">
        <v>81</v>
      </c>
      <c r="B93" s="167">
        <v>457811</v>
      </c>
      <c r="C93" s="167">
        <v>586975</v>
      </c>
      <c r="D93" s="167">
        <v>437167</v>
      </c>
      <c r="E93" s="167">
        <v>525487</v>
      </c>
      <c r="F93" s="167">
        <v>628687</v>
      </c>
      <c r="G93" s="24"/>
      <c r="H93">
        <v>81</v>
      </c>
      <c r="I93" s="171">
        <v>461042</v>
      </c>
      <c r="J93" s="171">
        <v>635067</v>
      </c>
      <c r="K93" s="171">
        <v>529984</v>
      </c>
      <c r="L93" s="171">
        <v>440163</v>
      </c>
      <c r="M93" s="171">
        <v>529984</v>
      </c>
      <c r="N93" s="171">
        <v>635067</v>
      </c>
      <c r="O93" s="24"/>
    </row>
    <row r="94" spans="1:15" x14ac:dyDescent="0.25">
      <c r="A94">
        <v>82</v>
      </c>
      <c r="B94" s="167">
        <v>464163</v>
      </c>
      <c r="C94" s="167">
        <v>594748</v>
      </c>
      <c r="D94" s="167">
        <v>442956</v>
      </c>
      <c r="E94" s="167">
        <v>532447</v>
      </c>
      <c r="F94" s="167">
        <v>637012</v>
      </c>
      <c r="G94" s="24"/>
      <c r="H94">
        <v>82</v>
      </c>
      <c r="I94" s="171">
        <v>467411</v>
      </c>
      <c r="J94" s="171">
        <v>643437</v>
      </c>
      <c r="K94" s="171">
        <v>536969</v>
      </c>
      <c r="L94" s="171">
        <v>445964</v>
      </c>
      <c r="M94" s="171">
        <v>536969</v>
      </c>
      <c r="N94" s="171">
        <v>643437</v>
      </c>
      <c r="O94" s="24"/>
    </row>
    <row r="95" spans="1:15" x14ac:dyDescent="0.25">
      <c r="A95">
        <v>83</v>
      </c>
      <c r="B95" s="167">
        <v>470515</v>
      </c>
      <c r="C95" s="167">
        <v>602522</v>
      </c>
      <c r="D95" s="167">
        <v>448746</v>
      </c>
      <c r="E95" s="167">
        <v>539406</v>
      </c>
      <c r="F95" s="167">
        <v>645338</v>
      </c>
      <c r="G95" s="24"/>
      <c r="H95">
        <v>83</v>
      </c>
      <c r="I95" s="171">
        <v>473781</v>
      </c>
      <c r="J95" s="171">
        <v>651808</v>
      </c>
      <c r="K95" s="171">
        <v>543955</v>
      </c>
      <c r="L95" s="171">
        <v>451766</v>
      </c>
      <c r="M95" s="171">
        <v>543955</v>
      </c>
      <c r="N95" s="171">
        <v>651808</v>
      </c>
      <c r="O95" s="24"/>
    </row>
    <row r="96" spans="1:15" x14ac:dyDescent="0.25">
      <c r="A96">
        <v>84</v>
      </c>
      <c r="B96" s="167">
        <v>476867</v>
      </c>
      <c r="C96" s="167">
        <v>610295</v>
      </c>
      <c r="D96" s="167">
        <v>454535</v>
      </c>
      <c r="E96" s="167">
        <v>546365</v>
      </c>
      <c r="F96" s="167">
        <v>653664</v>
      </c>
      <c r="G96" s="24"/>
      <c r="H96">
        <v>84</v>
      </c>
      <c r="I96" s="171">
        <v>480150</v>
      </c>
      <c r="J96" s="171">
        <v>660178</v>
      </c>
      <c r="K96" s="171">
        <v>550940</v>
      </c>
      <c r="L96" s="171">
        <v>457567</v>
      </c>
      <c r="M96" s="171">
        <v>550940</v>
      </c>
      <c r="N96" s="171">
        <v>660178</v>
      </c>
      <c r="O96" s="24"/>
    </row>
    <row r="97" spans="1:15" x14ac:dyDescent="0.25">
      <c r="A97">
        <v>85</v>
      </c>
      <c r="B97" s="167">
        <v>483366</v>
      </c>
      <c r="C97" s="167">
        <v>618248</v>
      </c>
      <c r="D97" s="167">
        <v>460459</v>
      </c>
      <c r="E97" s="167">
        <v>553485</v>
      </c>
      <c r="F97" s="167">
        <v>662183</v>
      </c>
      <c r="G97" s="24"/>
      <c r="H97">
        <v>85</v>
      </c>
      <c r="I97" s="171">
        <v>486657</v>
      </c>
      <c r="J97" s="171">
        <v>668729</v>
      </c>
      <c r="K97" s="171">
        <v>558076</v>
      </c>
      <c r="L97" s="171">
        <v>463493</v>
      </c>
      <c r="M97" s="171">
        <v>558076</v>
      </c>
      <c r="N97" s="171">
        <v>668729</v>
      </c>
      <c r="O97" s="24"/>
    </row>
    <row r="98" spans="1:15" x14ac:dyDescent="0.25">
      <c r="A98">
        <v>86</v>
      </c>
      <c r="B98" s="167">
        <v>489865</v>
      </c>
      <c r="C98" s="167">
        <v>626202</v>
      </c>
      <c r="D98" s="167">
        <v>466382</v>
      </c>
      <c r="E98" s="167">
        <v>560605</v>
      </c>
      <c r="F98" s="167">
        <v>670701</v>
      </c>
      <c r="G98" s="24"/>
      <c r="H98">
        <v>86</v>
      </c>
      <c r="I98" s="171">
        <v>493163</v>
      </c>
      <c r="J98" s="171">
        <v>677279</v>
      </c>
      <c r="K98" s="171">
        <v>565211</v>
      </c>
      <c r="L98" s="171">
        <v>469420</v>
      </c>
      <c r="M98" s="171">
        <v>565211</v>
      </c>
      <c r="N98" s="171">
        <v>677279</v>
      </c>
      <c r="O98" s="24"/>
    </row>
    <row r="99" spans="1:15" x14ac:dyDescent="0.25">
      <c r="A99">
        <v>87</v>
      </c>
      <c r="B99" s="167">
        <v>496364</v>
      </c>
      <c r="C99" s="167">
        <v>634155</v>
      </c>
      <c r="D99" s="167">
        <v>472306</v>
      </c>
      <c r="E99" s="167">
        <v>567726</v>
      </c>
      <c r="F99" s="167">
        <v>679220</v>
      </c>
      <c r="G99" s="24"/>
      <c r="H99">
        <v>87</v>
      </c>
      <c r="I99" s="171">
        <v>499670</v>
      </c>
      <c r="J99" s="171">
        <v>685830</v>
      </c>
      <c r="K99" s="171">
        <v>572347</v>
      </c>
      <c r="L99" s="171">
        <v>475346</v>
      </c>
      <c r="M99" s="171">
        <v>572347</v>
      </c>
      <c r="N99" s="171">
        <v>685830</v>
      </c>
      <c r="O99" s="24"/>
    </row>
    <row r="100" spans="1:15" x14ac:dyDescent="0.25">
      <c r="A100">
        <v>88</v>
      </c>
      <c r="B100" s="167">
        <v>502863</v>
      </c>
      <c r="C100" s="167">
        <v>642109</v>
      </c>
      <c r="D100" s="167">
        <v>478229</v>
      </c>
      <c r="E100" s="167">
        <v>574846</v>
      </c>
      <c r="F100" s="167">
        <v>687738</v>
      </c>
      <c r="G100" s="24"/>
      <c r="H100">
        <v>88</v>
      </c>
      <c r="I100" s="171">
        <v>506176</v>
      </c>
      <c r="J100" s="171">
        <v>694380</v>
      </c>
      <c r="K100" s="171">
        <v>579482</v>
      </c>
      <c r="L100" s="171">
        <v>481272</v>
      </c>
      <c r="M100" s="171">
        <v>579482</v>
      </c>
      <c r="N100" s="171">
        <v>694380</v>
      </c>
      <c r="O100" s="24"/>
    </row>
    <row r="101" spans="1:15" x14ac:dyDescent="0.25">
      <c r="A101">
        <v>89</v>
      </c>
      <c r="B101" s="167">
        <v>509362</v>
      </c>
      <c r="C101" s="167">
        <v>650062</v>
      </c>
      <c r="D101" s="167">
        <v>484153</v>
      </c>
      <c r="E101" s="167">
        <v>581966</v>
      </c>
      <c r="F101" s="167">
        <v>696257</v>
      </c>
      <c r="G101" s="24"/>
      <c r="H101">
        <v>89</v>
      </c>
      <c r="I101" s="171">
        <v>512683</v>
      </c>
      <c r="J101" s="171">
        <v>702931</v>
      </c>
      <c r="K101" s="171">
        <v>586618</v>
      </c>
      <c r="L101" s="171">
        <v>487198</v>
      </c>
      <c r="M101" s="171">
        <v>586618</v>
      </c>
      <c r="N101" s="171">
        <v>702931</v>
      </c>
      <c r="O101" s="24"/>
    </row>
    <row r="102" spans="1:15" x14ac:dyDescent="0.25">
      <c r="A102">
        <v>90</v>
      </c>
      <c r="B102" s="167">
        <v>515861</v>
      </c>
      <c r="C102" s="167">
        <v>658016</v>
      </c>
      <c r="D102" s="167">
        <v>490077</v>
      </c>
      <c r="E102" s="167">
        <v>589086</v>
      </c>
      <c r="F102" s="167">
        <v>704776</v>
      </c>
      <c r="G102" s="24"/>
      <c r="H102">
        <v>90</v>
      </c>
      <c r="I102" s="171">
        <v>519190</v>
      </c>
      <c r="J102" s="171">
        <v>711482</v>
      </c>
      <c r="K102" s="171">
        <v>593754</v>
      </c>
      <c r="L102" s="171">
        <v>493125</v>
      </c>
      <c r="M102" s="171">
        <v>593754</v>
      </c>
      <c r="N102" s="171">
        <v>711482</v>
      </c>
      <c r="O102" s="24"/>
    </row>
    <row r="103" spans="1:15" x14ac:dyDescent="0.25">
      <c r="A103">
        <v>91</v>
      </c>
      <c r="B103" s="167">
        <v>522360</v>
      </c>
      <c r="C103" s="167">
        <v>665969</v>
      </c>
      <c r="D103" s="167">
        <v>496000</v>
      </c>
      <c r="E103" s="167">
        <v>596206</v>
      </c>
      <c r="F103" s="167">
        <v>713294</v>
      </c>
      <c r="G103" s="24"/>
      <c r="H103">
        <v>91</v>
      </c>
      <c r="I103" s="171">
        <v>525696</v>
      </c>
      <c r="J103" s="171">
        <v>720032</v>
      </c>
      <c r="K103" s="171">
        <v>600889</v>
      </c>
      <c r="L103" s="171">
        <v>499051</v>
      </c>
      <c r="M103" s="171">
        <v>600889</v>
      </c>
      <c r="N103" s="171">
        <v>720032</v>
      </c>
      <c r="O103" s="24"/>
    </row>
    <row r="104" spans="1:15" x14ac:dyDescent="0.25">
      <c r="A104">
        <v>92</v>
      </c>
      <c r="B104" s="167">
        <v>528859</v>
      </c>
      <c r="C104" s="167">
        <v>673922</v>
      </c>
      <c r="D104" s="167">
        <v>501924</v>
      </c>
      <c r="E104" s="167">
        <v>603326</v>
      </c>
      <c r="F104" s="167">
        <v>721813</v>
      </c>
      <c r="G104" s="24"/>
      <c r="H104">
        <v>92</v>
      </c>
      <c r="I104" s="171">
        <v>532203</v>
      </c>
      <c r="J104" s="171">
        <v>728583</v>
      </c>
      <c r="K104" s="171">
        <v>608025</v>
      </c>
      <c r="L104" s="171">
        <v>504977</v>
      </c>
      <c r="M104" s="171">
        <v>608025</v>
      </c>
      <c r="N104" s="171">
        <v>728583</v>
      </c>
      <c r="O104" s="24"/>
    </row>
    <row r="105" spans="1:15" x14ac:dyDescent="0.25">
      <c r="A105">
        <v>93</v>
      </c>
      <c r="B105" s="167">
        <v>535358</v>
      </c>
      <c r="C105" s="167">
        <v>681876</v>
      </c>
      <c r="D105" s="167">
        <v>507847</v>
      </c>
      <c r="E105" s="167">
        <v>610447</v>
      </c>
      <c r="F105" s="167">
        <v>730331</v>
      </c>
      <c r="G105" s="24"/>
      <c r="H105">
        <v>93</v>
      </c>
      <c r="I105" s="171">
        <v>538709</v>
      </c>
      <c r="J105" s="171">
        <v>737133</v>
      </c>
      <c r="K105" s="171">
        <v>615160</v>
      </c>
      <c r="L105" s="171">
        <v>510903</v>
      </c>
      <c r="M105" s="171">
        <v>615160</v>
      </c>
      <c r="N105" s="171">
        <v>737133</v>
      </c>
      <c r="O105" s="24"/>
    </row>
    <row r="106" spans="1:15" x14ac:dyDescent="0.25">
      <c r="A106">
        <v>94</v>
      </c>
      <c r="B106" s="167">
        <v>541857</v>
      </c>
      <c r="C106" s="167">
        <v>689829</v>
      </c>
      <c r="D106" s="167">
        <v>513771</v>
      </c>
      <c r="E106" s="167">
        <v>617567</v>
      </c>
      <c r="F106" s="167">
        <v>738850</v>
      </c>
      <c r="G106" s="24"/>
      <c r="H106">
        <v>94</v>
      </c>
      <c r="I106" s="171">
        <v>545216</v>
      </c>
      <c r="J106" s="171">
        <v>745684</v>
      </c>
      <c r="K106" s="171">
        <v>622296</v>
      </c>
      <c r="L106" s="171">
        <v>516830</v>
      </c>
      <c r="M106" s="171">
        <v>622296</v>
      </c>
      <c r="N106" s="171">
        <v>745684</v>
      </c>
      <c r="O106" s="24"/>
    </row>
    <row r="107" spans="1:15" x14ac:dyDescent="0.25">
      <c r="A107">
        <v>95</v>
      </c>
      <c r="B107" s="167">
        <v>548356</v>
      </c>
      <c r="C107" s="167">
        <v>697783</v>
      </c>
      <c r="D107" s="167">
        <v>519694</v>
      </c>
      <c r="E107" s="167">
        <v>624687</v>
      </c>
      <c r="F107" s="167">
        <v>747368</v>
      </c>
      <c r="G107" s="24"/>
      <c r="H107">
        <v>95</v>
      </c>
      <c r="I107" s="171">
        <v>551722</v>
      </c>
      <c r="J107" s="171">
        <v>754234</v>
      </c>
      <c r="K107" s="171">
        <v>629431</v>
      </c>
      <c r="L107" s="171">
        <v>522756</v>
      </c>
      <c r="M107" s="171">
        <v>629431</v>
      </c>
      <c r="N107" s="171">
        <v>754234</v>
      </c>
      <c r="O107" s="24"/>
    </row>
    <row r="108" spans="1:15" x14ac:dyDescent="0.25">
      <c r="A108">
        <v>96</v>
      </c>
      <c r="B108" s="167">
        <v>554855</v>
      </c>
      <c r="C108" s="167">
        <v>705736</v>
      </c>
      <c r="D108" s="167">
        <v>525618</v>
      </c>
      <c r="E108" s="167">
        <v>631807</v>
      </c>
      <c r="F108" s="167">
        <v>755887</v>
      </c>
      <c r="G108" s="24"/>
      <c r="H108">
        <v>96</v>
      </c>
      <c r="I108" s="171">
        <v>558229</v>
      </c>
      <c r="J108" s="171">
        <v>762785</v>
      </c>
      <c r="K108" s="171">
        <v>636567</v>
      </c>
      <c r="L108" s="171">
        <v>528682</v>
      </c>
      <c r="M108" s="171">
        <v>636567</v>
      </c>
      <c r="N108" s="171">
        <v>762785</v>
      </c>
      <c r="O108" s="24"/>
    </row>
  </sheetData>
  <sortState xmlns:xlrd2="http://schemas.microsoft.com/office/spreadsheetml/2017/richdata2" ref="J1:J9">
    <sortCondition ref="J1:J9"/>
  </sortState>
  <dataValidations count="2">
    <dataValidation type="list" allowBlank="1" showInputMessage="1" showErrorMessage="1" sqref="C8:C10" xr:uid="{00000000-0002-0000-0300-000000000000}">
      <formula1>#REF!</formula1>
    </dataValidation>
    <dataValidation type="list" allowBlank="1" showInputMessage="1" showErrorMessage="1" sqref="C11 J11" xr:uid="{19271246-C5FC-4F93-86E9-60D77E573D44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10</vt:i4>
      </vt:variant>
    </vt:vector>
  </HeadingPairs>
  <TitlesOfParts>
    <vt:vector size="14" baseType="lpstr">
      <vt:lpstr>ZonMw General Budgetformat</vt:lpstr>
      <vt:lpstr>Staff budget</vt:lpstr>
      <vt:lpstr>Overall Budget</vt:lpstr>
      <vt:lpstr>hulpsheets</vt:lpstr>
      <vt:lpstr>'Overall Budget'!Afdrukbereik</vt:lpstr>
      <vt:lpstr>Costs</vt:lpstr>
      <vt:lpstr>NFU</vt:lpstr>
      <vt:lpstr>organisation</vt:lpstr>
      <vt:lpstr>Other</vt:lpstr>
      <vt:lpstr>Ruling</vt:lpstr>
      <vt:lpstr>Tabel_NFU</vt:lpstr>
      <vt:lpstr>Tabel_VSNU</vt:lpstr>
      <vt:lpstr>Type_organisation</vt:lpstr>
      <vt:lpstr>VSNU</vt:lpstr>
    </vt:vector>
  </TitlesOfParts>
  <Manager/>
  <Company>ZonMw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Hermans</dc:creator>
  <cp:keywords/>
  <dc:description/>
  <cp:lastModifiedBy>Eline van Bennekom</cp:lastModifiedBy>
  <cp:revision/>
  <dcterms:created xsi:type="dcterms:W3CDTF">2019-11-05T07:53:06Z</dcterms:created>
  <dcterms:modified xsi:type="dcterms:W3CDTF">2021-12-22T10:16:31Z</dcterms:modified>
  <cp:category/>
  <cp:contentStatus/>
</cp:coreProperties>
</file>