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zonmw-my.sharepoint.com/personal/vliert_zonmw_nl/Documents/Bureaublad/VSV Tijdelijk/DAEB formats leeg/"/>
    </mc:Choice>
  </mc:AlternateContent>
  <xr:revisionPtr revIDLastSave="26" documentId="8_{5E2C8E5E-6DC8-4033-92B9-D580FF7C1D70}" xr6:coauthVersionLast="47" xr6:coauthVersionMax="47" xr10:uidLastSave="{60A662E0-B96C-4C4F-9A19-C646CCB37019}"/>
  <workbookProtection workbookAlgorithmName="SHA-512" workbookHashValue="ez8Wp6Bwk228A/3ae4zS6mN4XQKwL8kIfyyc7zmSOkgJPEx5hJMKnPV2w+avwQyh1xP2iPuYXzkvG42FoN29Qg==" workbookSaltValue="YWvJtKINnnGX8kyo1rM0YA==" workbookSpinCount="100000" lockStructure="1"/>
  <bookViews>
    <workbookView xWindow="-108" yWindow="-108" windowWidth="23256" windowHeight="13896" tabRatio="590" activeTab="1" xr2:uid="{00000000-000D-0000-FFFF-FFFF00000000}"/>
  </bookViews>
  <sheets>
    <sheet name="Toelichting" sheetId="7" r:id="rId1"/>
    <sheet name="Deelnemerslijst" sheetId="8" r:id="rId2"/>
    <sheet name="Personeel" sheetId="1" r:id="rId3"/>
    <sheet name="Budget" sheetId="2" r:id="rId4"/>
    <sheet name="hulpsheets" sheetId="5" state="hidden" r:id="rId5"/>
  </sheets>
  <externalReferences>
    <externalReference r:id="rId6"/>
    <externalReference r:id="rId7"/>
  </externalReferences>
  <definedNames>
    <definedName name="_xlnm.Print_Area" localSheetId="3">Budget!$A$1:$L$213</definedName>
    <definedName name="_xlnm.Print_Area" localSheetId="1">Deelnemerslijst!$A$1:$L$26</definedName>
    <definedName name="_xlnm.Print_Area" localSheetId="2">Personeel!$A$1:$T$111</definedName>
    <definedName name="Costs" localSheetId="1">[1]hulpsheets!$J$1:$J$9</definedName>
    <definedName name="Costs">hulpsheets!$J$1:$J$9</definedName>
    <definedName name="NFU">hulpsheets!$C$1:$C$6</definedName>
    <definedName name="organisation" localSheetId="1">[1]Budget!$B$5:$B$14</definedName>
    <definedName name="organisation">Budget!#REF!</definedName>
    <definedName name="Overig">hulpsheets!$E$1:$E$2</definedName>
    <definedName name="Ruling" localSheetId="1">[2]hulpsheets!$A$1:$A$3</definedName>
    <definedName name="Ruling">hulpsheets!$A$1:$A$3</definedName>
    <definedName name="Tabel_NFU" localSheetId="1">[2]hulpsheets!$H$14:$N$110</definedName>
    <definedName name="Tabel_NFU">hulpsheets!$H$15:$N$111</definedName>
    <definedName name="Tabel_VSNU" localSheetId="1">[2]hulpsheets!$A$14:$F$110</definedName>
    <definedName name="Tabel_VSNU">hulpsheets!$A$15:$F$111</definedName>
    <definedName name="Type_organisation">hulpsheets!$H$1:$H$4</definedName>
    <definedName name="VSNU">hulpsheets!$D$1:$D$5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83" i="2" l="1"/>
  <c r="K183" i="2" s="1"/>
  <c r="H182" i="2"/>
  <c r="K182" i="2" s="1"/>
  <c r="H181" i="2"/>
  <c r="K181" i="2" s="1"/>
  <c r="H180" i="2"/>
  <c r="K180" i="2" s="1"/>
  <c r="H179" i="2"/>
  <c r="K179" i="2" s="1"/>
  <c r="H178" i="2"/>
  <c r="K178" i="2" s="1"/>
  <c r="H177" i="2"/>
  <c r="K177" i="2" s="1"/>
  <c r="H176" i="2"/>
  <c r="K176" i="2" s="1"/>
  <c r="H175" i="2"/>
  <c r="K175" i="2" s="1"/>
  <c r="H174" i="2"/>
  <c r="K174" i="2" s="1"/>
  <c r="H173" i="2"/>
  <c r="K173" i="2" s="1"/>
  <c r="H172" i="2"/>
  <c r="K172" i="2" s="1"/>
  <c r="H171" i="2"/>
  <c r="K171" i="2" s="1"/>
  <c r="H170" i="2"/>
  <c r="K170" i="2" s="1"/>
  <c r="H169" i="2"/>
  <c r="K169" i="2" s="1"/>
  <c r="H168" i="2"/>
  <c r="K168" i="2" s="1"/>
  <c r="H167" i="2"/>
  <c r="K167" i="2" s="1"/>
  <c r="H166" i="2"/>
  <c r="K166" i="2" s="1"/>
  <c r="H139" i="2"/>
  <c r="K139" i="2" s="1"/>
  <c r="H138" i="2"/>
  <c r="K138" i="2" s="1"/>
  <c r="H137" i="2"/>
  <c r="K137" i="2" s="1"/>
  <c r="H136" i="2"/>
  <c r="K136" i="2" s="1"/>
  <c r="H135" i="2"/>
  <c r="K135" i="2" s="1"/>
  <c r="H134" i="2"/>
  <c r="K134" i="2" s="1"/>
  <c r="H133" i="2"/>
  <c r="K133" i="2" s="1"/>
  <c r="H132" i="2"/>
  <c r="K132" i="2" s="1"/>
  <c r="H131" i="2"/>
  <c r="K131" i="2" s="1"/>
  <c r="H130" i="2"/>
  <c r="K130" i="2" s="1"/>
  <c r="H129" i="2"/>
  <c r="K129" i="2" s="1"/>
  <c r="H128" i="2"/>
  <c r="K128" i="2" s="1"/>
  <c r="H127" i="2"/>
  <c r="K127" i="2" s="1"/>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67" i="2"/>
  <c r="B68" i="2"/>
  <c r="B69" i="2"/>
  <c r="B70" i="2"/>
  <c r="B71" i="2"/>
  <c r="B72" i="2"/>
  <c r="B66" i="2"/>
  <c r="B64" i="2"/>
  <c r="B60" i="2"/>
  <c r="B61" i="2"/>
  <c r="B62" i="2"/>
  <c r="B63" i="2"/>
  <c r="B65" i="2"/>
  <c r="B73" i="2"/>
  <c r="B74" i="2"/>
  <c r="B75" i="2"/>
  <c r="B59" i="2"/>
  <c r="B58" i="2"/>
  <c r="B57" i="2"/>
  <c r="B54" i="2"/>
  <c r="B55" i="2"/>
  <c r="B56" i="2"/>
  <c r="B49" i="2"/>
  <c r="B50" i="2"/>
  <c r="B51" i="2"/>
  <c r="B52" i="2"/>
  <c r="B53" i="2"/>
  <c r="B42" i="2"/>
  <c r="B43" i="2"/>
  <c r="B44" i="2"/>
  <c r="B45" i="2"/>
  <c r="B46" i="2"/>
  <c r="B47" i="2"/>
  <c r="B48" i="2"/>
  <c r="B22" i="2"/>
  <c r="B23" i="2"/>
  <c r="B24" i="2"/>
  <c r="B25" i="2"/>
  <c r="B26" i="2"/>
  <c r="B27" i="2"/>
  <c r="B28" i="2"/>
  <c r="B29" i="2"/>
  <c r="B30" i="2"/>
  <c r="B31" i="2"/>
  <c r="B32" i="2"/>
  <c r="B33" i="2"/>
  <c r="B34" i="2"/>
  <c r="B35" i="2"/>
  <c r="B36" i="2"/>
  <c r="B37" i="2"/>
  <c r="B38" i="2"/>
  <c r="B39" i="2"/>
  <c r="B40" i="2"/>
  <c r="B41" i="2"/>
  <c r="B21" i="2"/>
  <c r="B9" i="2"/>
  <c r="B10" i="2"/>
  <c r="B11" i="2"/>
  <c r="B12" i="2"/>
  <c r="B13" i="2"/>
  <c r="B14" i="2"/>
  <c r="B15" i="2"/>
  <c r="B16" i="2"/>
  <c r="B17" i="2"/>
  <c r="B18" i="2"/>
  <c r="B19" i="2"/>
  <c r="B20" i="2"/>
  <c r="F105" i="2"/>
  <c r="H105" i="2" s="1"/>
  <c r="K105" i="2" s="1"/>
  <c r="E105" i="2"/>
  <c r="E104" i="2"/>
  <c r="E103" i="2"/>
  <c r="E102" i="2"/>
  <c r="E101" i="2"/>
  <c r="E100" i="2"/>
  <c r="E99" i="2"/>
  <c r="E98" i="2"/>
  <c r="E97" i="2"/>
  <c r="E96" i="2"/>
  <c r="E95" i="2"/>
  <c r="E94" i="2"/>
  <c r="E93" i="2"/>
  <c r="E92" i="2"/>
  <c r="F91" i="2"/>
  <c r="H91" i="2" s="1"/>
  <c r="K91" i="2" s="1"/>
  <c r="E91" i="2"/>
  <c r="F90" i="2"/>
  <c r="H90" i="2" s="1"/>
  <c r="K90" i="2" s="1"/>
  <c r="E90" i="2"/>
  <c r="F89" i="2"/>
  <c r="H89" i="2" s="1"/>
  <c r="K89" i="2" s="1"/>
  <c r="E89" i="2"/>
  <c r="F88" i="2"/>
  <c r="H88" i="2" s="1"/>
  <c r="K88" i="2" s="1"/>
  <c r="E88" i="2"/>
  <c r="F87" i="2"/>
  <c r="H87" i="2" s="1"/>
  <c r="K87" i="2" s="1"/>
  <c r="E87" i="2"/>
  <c r="F86" i="2"/>
  <c r="H86" i="2" s="1"/>
  <c r="K86" i="2" s="1"/>
  <c r="E86" i="2"/>
  <c r="F85" i="2"/>
  <c r="H85" i="2" s="1"/>
  <c r="K85" i="2" s="1"/>
  <c r="E85" i="2"/>
  <c r="F84" i="2"/>
  <c r="H84" i="2" s="1"/>
  <c r="K84" i="2" s="1"/>
  <c r="E84" i="2"/>
  <c r="F83" i="2"/>
  <c r="H83" i="2" s="1"/>
  <c r="K83" i="2" s="1"/>
  <c r="E83" i="2"/>
  <c r="F82" i="2"/>
  <c r="H82" i="2" s="1"/>
  <c r="K82" i="2" s="1"/>
  <c r="E82" i="2"/>
  <c r="F81" i="2"/>
  <c r="H81" i="2" s="1"/>
  <c r="K81" i="2" s="1"/>
  <c r="E81" i="2"/>
  <c r="F80" i="2"/>
  <c r="H80" i="2" s="1"/>
  <c r="K80" i="2" s="1"/>
  <c r="E80" i="2"/>
  <c r="F79" i="2"/>
  <c r="H79" i="2" s="1"/>
  <c r="K79" i="2" s="1"/>
  <c r="E79" i="2"/>
  <c r="F78" i="2"/>
  <c r="H78" i="2" s="1"/>
  <c r="K78" i="2" s="1"/>
  <c r="E78" i="2"/>
  <c r="F77" i="2"/>
  <c r="H77" i="2" s="1"/>
  <c r="K77" i="2" s="1"/>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K55" i="1"/>
  <c r="G55" i="1"/>
  <c r="J55" i="1" s="1"/>
  <c r="M55" i="1" s="1"/>
  <c r="K54" i="1"/>
  <c r="G54" i="1"/>
  <c r="J54" i="1" s="1"/>
  <c r="M54" i="1" s="1"/>
  <c r="K53" i="1"/>
  <c r="G53" i="1"/>
  <c r="J53" i="1" s="1"/>
  <c r="M53" i="1" s="1"/>
  <c r="K52" i="1"/>
  <c r="G52" i="1"/>
  <c r="J52" i="1" s="1"/>
  <c r="M52" i="1" s="1"/>
  <c r="K51" i="1"/>
  <c r="G51" i="1"/>
  <c r="J51" i="1" s="1"/>
  <c r="M51" i="1" s="1"/>
  <c r="K50" i="1"/>
  <c r="G50" i="1"/>
  <c r="J50" i="1" s="1"/>
  <c r="M50" i="1" s="1"/>
  <c r="K49" i="1"/>
  <c r="G49" i="1"/>
  <c r="J49" i="1" s="1"/>
  <c r="M49" i="1" s="1"/>
  <c r="K48" i="1"/>
  <c r="G48" i="1"/>
  <c r="J48" i="1" s="1"/>
  <c r="M48" i="1" s="1"/>
  <c r="F48" i="2" s="1"/>
  <c r="H48" i="2" s="1"/>
  <c r="K48" i="2" s="1"/>
  <c r="K47" i="1"/>
  <c r="G47" i="1"/>
  <c r="J47" i="1" s="1"/>
  <c r="M47" i="1" s="1"/>
  <c r="F47" i="2" s="1"/>
  <c r="H47" i="2" s="1"/>
  <c r="K47" i="2" s="1"/>
  <c r="K46" i="1"/>
  <c r="G46" i="1"/>
  <c r="J46" i="1" s="1"/>
  <c r="M46" i="1" s="1"/>
  <c r="F46" i="2" s="1"/>
  <c r="H46" i="2" s="1"/>
  <c r="K46" i="2" s="1"/>
  <c r="K45" i="1"/>
  <c r="G45" i="1"/>
  <c r="J45" i="1" s="1"/>
  <c r="M45" i="1" s="1"/>
  <c r="F45" i="2" s="1"/>
  <c r="H45" i="2" s="1"/>
  <c r="K45" i="2" s="1"/>
  <c r="K44" i="1"/>
  <c r="G44" i="1"/>
  <c r="J44" i="1" s="1"/>
  <c r="M44" i="1" s="1"/>
  <c r="F44" i="2" s="1"/>
  <c r="H44" i="2" s="1"/>
  <c r="K44" i="2" s="1"/>
  <c r="K43" i="1"/>
  <c r="G43" i="1"/>
  <c r="J43" i="1" s="1"/>
  <c r="M43" i="1" s="1"/>
  <c r="F43" i="2" s="1"/>
  <c r="H43" i="2" s="1"/>
  <c r="K43" i="2" s="1"/>
  <c r="K42" i="1"/>
  <c r="G42" i="1"/>
  <c r="J42" i="1" s="1"/>
  <c r="M42" i="1" s="1"/>
  <c r="F42" i="2" s="1"/>
  <c r="H42" i="2" s="1"/>
  <c r="K42" i="2" s="1"/>
  <c r="K41" i="1"/>
  <c r="G41" i="1"/>
  <c r="J41" i="1" s="1"/>
  <c r="M41" i="1" s="1"/>
  <c r="F41" i="2" s="1"/>
  <c r="H41" i="2" s="1"/>
  <c r="K41" i="2" s="1"/>
  <c r="K40" i="1"/>
  <c r="G40" i="1"/>
  <c r="J40" i="1" s="1"/>
  <c r="M40" i="1" s="1"/>
  <c r="F40" i="2" s="1"/>
  <c r="H40" i="2" s="1"/>
  <c r="K40" i="2" s="1"/>
  <c r="K39" i="1"/>
  <c r="G39" i="1"/>
  <c r="J39" i="1" s="1"/>
  <c r="M39" i="1" s="1"/>
  <c r="F39" i="2" s="1"/>
  <c r="H39" i="2" s="1"/>
  <c r="K39" i="2" s="1"/>
  <c r="K38" i="1"/>
  <c r="G38" i="1"/>
  <c r="J38" i="1" s="1"/>
  <c r="M38" i="1" s="1"/>
  <c r="F38" i="2" s="1"/>
  <c r="H38" i="2" s="1"/>
  <c r="K38" i="2" s="1"/>
  <c r="K37" i="1"/>
  <c r="G37" i="1"/>
  <c r="J37" i="1" s="1"/>
  <c r="M37" i="1" s="1"/>
  <c r="F37" i="2" s="1"/>
  <c r="H37" i="2" s="1"/>
  <c r="K37" i="2" s="1"/>
  <c r="K36" i="1"/>
  <c r="G36" i="1"/>
  <c r="J36" i="1" s="1"/>
  <c r="M36" i="1" s="1"/>
  <c r="F36" i="2" s="1"/>
  <c r="H36" i="2" s="1"/>
  <c r="K36" i="2" s="1"/>
  <c r="K35" i="1"/>
  <c r="G35" i="1"/>
  <c r="J35" i="1" s="1"/>
  <c r="M35" i="1" s="1"/>
  <c r="K34" i="1"/>
  <c r="G34" i="1"/>
  <c r="J34" i="1" s="1"/>
  <c r="M34" i="1" s="1"/>
  <c r="K33" i="1"/>
  <c r="G33" i="1"/>
  <c r="J33" i="1" s="1"/>
  <c r="M33" i="1" s="1"/>
  <c r="K32" i="1"/>
  <c r="G32" i="1"/>
  <c r="J32" i="1" s="1"/>
  <c r="M32" i="1" s="1"/>
  <c r="K31" i="1"/>
  <c r="G31" i="1"/>
  <c r="J31" i="1" s="1"/>
  <c r="M31" i="1" s="1"/>
  <c r="K30" i="1"/>
  <c r="G30" i="1"/>
  <c r="J30" i="1" s="1"/>
  <c r="M30" i="1" s="1"/>
  <c r="K29" i="1"/>
  <c r="G29" i="1"/>
  <c r="J29" i="1" s="1"/>
  <c r="M29" i="1" s="1"/>
  <c r="K28" i="1"/>
  <c r="G28" i="1"/>
  <c r="J28" i="1" s="1"/>
  <c r="M28" i="1" s="1"/>
  <c r="K27" i="1"/>
  <c r="G27" i="1"/>
  <c r="J27" i="1" s="1"/>
  <c r="M27" i="1" s="1"/>
  <c r="K26" i="1"/>
  <c r="G26" i="1"/>
  <c r="J26" i="1" s="1"/>
  <c r="M26" i="1" s="1"/>
  <c r="K25" i="1"/>
  <c r="G25" i="1"/>
  <c r="J25" i="1" s="1"/>
  <c r="M25" i="1" s="1"/>
  <c r="K24" i="1"/>
  <c r="G24" i="1"/>
  <c r="J24" i="1" s="1"/>
  <c r="M24" i="1" s="1"/>
  <c r="K23" i="1"/>
  <c r="G23" i="1"/>
  <c r="J23" i="1" s="1"/>
  <c r="M23" i="1" s="1"/>
  <c r="K22" i="1"/>
  <c r="G22" i="1"/>
  <c r="J22" i="1" s="1"/>
  <c r="M22" i="1" s="1"/>
  <c r="K21" i="1"/>
  <c r="G21" i="1"/>
  <c r="J21" i="1" s="1"/>
  <c r="M21" i="1" s="1"/>
  <c r="M110" i="1"/>
  <c r="M109" i="1"/>
  <c r="M108" i="1"/>
  <c r="M107" i="1"/>
  <c r="M106" i="1"/>
  <c r="M105" i="1"/>
  <c r="M104" i="1"/>
  <c r="F104" i="2" s="1"/>
  <c r="H104" i="2" s="1"/>
  <c r="K104" i="2" s="1"/>
  <c r="M103" i="1"/>
  <c r="F103" i="2" s="1"/>
  <c r="H103" i="2" s="1"/>
  <c r="K103" i="2" s="1"/>
  <c r="M102" i="1"/>
  <c r="F102" i="2" s="1"/>
  <c r="H102" i="2" s="1"/>
  <c r="K102" i="2" s="1"/>
  <c r="M101" i="1"/>
  <c r="F101" i="2" s="1"/>
  <c r="H101" i="2" s="1"/>
  <c r="K101" i="2" s="1"/>
  <c r="M100" i="1"/>
  <c r="F100" i="2" s="1"/>
  <c r="H100" i="2" s="1"/>
  <c r="K100" i="2" s="1"/>
  <c r="M99" i="1"/>
  <c r="F99" i="2" s="1"/>
  <c r="H99" i="2" s="1"/>
  <c r="K99" i="2" s="1"/>
  <c r="M98" i="1"/>
  <c r="F98" i="2" s="1"/>
  <c r="H98" i="2" s="1"/>
  <c r="K98" i="2" s="1"/>
  <c r="M97" i="1"/>
  <c r="F97" i="2" s="1"/>
  <c r="H97" i="2" s="1"/>
  <c r="K97" i="2" s="1"/>
  <c r="M96" i="1"/>
  <c r="F96" i="2" s="1"/>
  <c r="H96" i="2" s="1"/>
  <c r="K96" i="2" s="1"/>
  <c r="M95" i="1"/>
  <c r="F95" i="2" s="1"/>
  <c r="H95" i="2" s="1"/>
  <c r="K95" i="2" s="1"/>
  <c r="M94" i="1"/>
  <c r="F94" i="2" s="1"/>
  <c r="H94" i="2" s="1"/>
  <c r="K94" i="2" s="1"/>
  <c r="M93" i="1"/>
  <c r="F93" i="2" s="1"/>
  <c r="H93" i="2" s="1"/>
  <c r="K93" i="2" s="1"/>
  <c r="M92" i="1"/>
  <c r="F92" i="2" s="1"/>
  <c r="H92" i="2" s="1"/>
  <c r="K92" i="2" s="1"/>
  <c r="M91" i="1"/>
  <c r="F51" i="2" s="1"/>
  <c r="H51" i="2" s="1"/>
  <c r="K51" i="2" s="1"/>
  <c r="M90" i="1"/>
  <c r="F50" i="2" s="1"/>
  <c r="H50" i="2" s="1"/>
  <c r="K50" i="2" s="1"/>
  <c r="M89" i="1"/>
  <c r="M88" i="1"/>
  <c r="M87" i="1"/>
  <c r="M86" i="1"/>
  <c r="M85" i="1"/>
  <c r="M84" i="1"/>
  <c r="F49" i="2" s="1"/>
  <c r="H49" i="2" s="1"/>
  <c r="K49" i="2" s="1"/>
  <c r="M83" i="1"/>
  <c r="M82" i="1"/>
  <c r="M81" i="1"/>
  <c r="M80" i="1"/>
  <c r="M79" i="1"/>
  <c r="M78" i="1"/>
  <c r="M77" i="1"/>
  <c r="M76" i="1"/>
  <c r="F76" i="2" s="1"/>
  <c r="H76" i="2" s="1"/>
  <c r="K76" i="2" s="1"/>
  <c r="J185" i="2"/>
  <c r="J141" i="2"/>
  <c r="J107" i="2"/>
  <c r="E35" i="2"/>
  <c r="E106" i="2"/>
  <c r="E23" i="2"/>
  <c r="E24" i="2"/>
  <c r="E25" i="2"/>
  <c r="E26" i="2"/>
  <c r="E27" i="2"/>
  <c r="E28" i="2"/>
  <c r="E29" i="2"/>
  <c r="E30" i="2"/>
  <c r="E31" i="2"/>
  <c r="E32" i="2"/>
  <c r="E33" i="2"/>
  <c r="E34" i="2"/>
  <c r="E22" i="2"/>
  <c r="E20" i="2"/>
  <c r="E21" i="2"/>
  <c r="E16" i="2"/>
  <c r="E17" i="2"/>
  <c r="E18" i="2"/>
  <c r="E19" i="2"/>
  <c r="E9" i="2"/>
  <c r="E10" i="2"/>
  <c r="E11" i="2"/>
  <c r="E12" i="2"/>
  <c r="E13" i="2"/>
  <c r="E14" i="2"/>
  <c r="E15" i="2"/>
  <c r="E8" i="2"/>
  <c r="E7" i="2"/>
  <c r="F7" i="8"/>
  <c r="F8" i="8"/>
  <c r="F9" i="8"/>
  <c r="F10" i="8"/>
  <c r="F11" i="8"/>
  <c r="F12" i="8"/>
  <c r="F13" i="8"/>
  <c r="F14" i="8"/>
  <c r="F15" i="8"/>
  <c r="F16" i="8"/>
  <c r="F17" i="8"/>
  <c r="F18" i="8"/>
  <c r="F19" i="8"/>
  <c r="F20" i="8"/>
  <c r="F6" i="8"/>
  <c r="E7" i="8"/>
  <c r="E8" i="8"/>
  <c r="E9" i="8"/>
  <c r="E10" i="8"/>
  <c r="E11" i="8"/>
  <c r="E12" i="8"/>
  <c r="E13" i="8"/>
  <c r="E14" i="8"/>
  <c r="E15" i="8"/>
  <c r="E16" i="8"/>
  <c r="E17" i="8"/>
  <c r="E18" i="8"/>
  <c r="E19" i="8"/>
  <c r="E20" i="8"/>
  <c r="E6" i="8"/>
  <c r="F59" i="2" l="1"/>
  <c r="H59" i="2" s="1"/>
  <c r="K59" i="2" s="1"/>
  <c r="F55" i="2"/>
  <c r="H55" i="2" s="1"/>
  <c r="K55" i="2" s="1"/>
  <c r="F63" i="2"/>
  <c r="H63" i="2" s="1"/>
  <c r="K63" i="2" s="1"/>
  <c r="F52" i="2"/>
  <c r="H52" i="2" s="1"/>
  <c r="K52" i="2" s="1"/>
  <c r="F56" i="2"/>
  <c r="H56" i="2" s="1"/>
  <c r="K56" i="2" s="1"/>
  <c r="F60" i="2"/>
  <c r="H60" i="2" s="1"/>
  <c r="K60" i="2" s="1"/>
  <c r="F53" i="2"/>
  <c r="H53" i="2" s="1"/>
  <c r="K53" i="2" s="1"/>
  <c r="F57" i="2"/>
  <c r="H57" i="2" s="1"/>
  <c r="K57" i="2" s="1"/>
  <c r="F61" i="2"/>
  <c r="H61" i="2" s="1"/>
  <c r="K61" i="2" s="1"/>
  <c r="F54" i="2"/>
  <c r="H54" i="2" s="1"/>
  <c r="K54" i="2" s="1"/>
  <c r="F58" i="2"/>
  <c r="H58" i="2" s="1"/>
  <c r="K58" i="2" s="1"/>
  <c r="F62" i="2"/>
  <c r="H62" i="2" s="1"/>
  <c r="K62" i="2" s="1"/>
  <c r="J189" i="2"/>
  <c r="H19" i="8"/>
  <c r="H11" i="8"/>
  <c r="H18" i="8"/>
  <c r="H10" i="8"/>
  <c r="H9" i="8"/>
  <c r="H16" i="8"/>
  <c r="H8" i="8"/>
  <c r="H13" i="8"/>
  <c r="H20" i="8"/>
  <c r="H17" i="8"/>
  <c r="H15" i="8"/>
  <c r="H7" i="8"/>
  <c r="H6" i="8"/>
  <c r="H12" i="8"/>
  <c r="H14" i="8"/>
  <c r="F21" i="8"/>
  <c r="E21" i="8"/>
  <c r="H21" i="8" l="1"/>
  <c r="M62" i="1" l="1"/>
  <c r="G56" i="1" l="1"/>
  <c r="J56" i="1" s="1"/>
  <c r="M56" i="1" s="1"/>
  <c r="G20" i="1"/>
  <c r="J20" i="1" s="1"/>
  <c r="M20" i="1" s="1"/>
  <c r="G19" i="1"/>
  <c r="J19" i="1" s="1"/>
  <c r="M19" i="1" s="1"/>
  <c r="G18" i="1"/>
  <c r="J18" i="1" s="1"/>
  <c r="M18" i="1" s="1"/>
  <c r="G17" i="1"/>
  <c r="J17" i="1" s="1"/>
  <c r="G16" i="1"/>
  <c r="J16" i="1" s="1"/>
  <c r="G15" i="1"/>
  <c r="J15" i="1" s="1"/>
  <c r="K15" i="1" s="1"/>
  <c r="G14" i="1"/>
  <c r="J14" i="1" s="1"/>
  <c r="M14" i="1" s="1"/>
  <c r="G13" i="1"/>
  <c r="J13" i="1" s="1"/>
  <c r="G12" i="1"/>
  <c r="J12" i="1" s="1"/>
  <c r="K12" i="1" s="1"/>
  <c r="G11" i="1"/>
  <c r="J11" i="1" s="1"/>
  <c r="K11" i="1" s="1"/>
  <c r="G10" i="1"/>
  <c r="J10" i="1" s="1"/>
  <c r="G9" i="1"/>
  <c r="J9" i="1" s="1"/>
  <c r="G8" i="1"/>
  <c r="J8" i="1" s="1"/>
  <c r="G7" i="1"/>
  <c r="J7" i="1" s="1"/>
  <c r="K7" i="1" s="1"/>
  <c r="K56" i="1"/>
  <c r="K20" i="1"/>
  <c r="K19" i="1"/>
  <c r="K18" i="1"/>
  <c r="K14" i="1"/>
  <c r="K13" i="1"/>
  <c r="B106" i="2"/>
  <c r="B8" i="2"/>
  <c r="B7" i="2"/>
  <c r="M111" i="1"/>
  <c r="F106" i="2" s="1"/>
  <c r="M75" i="1"/>
  <c r="M74" i="1"/>
  <c r="M73" i="1"/>
  <c r="M72" i="1"/>
  <c r="M71" i="1"/>
  <c r="M70" i="1"/>
  <c r="M69" i="1"/>
  <c r="M68" i="1"/>
  <c r="M67" i="1"/>
  <c r="M66" i="1"/>
  <c r="M65" i="1"/>
  <c r="M64" i="1"/>
  <c r="M63" i="1"/>
  <c r="F23" i="2" s="1"/>
  <c r="F22" i="2"/>
  <c r="F32" i="2" l="1"/>
  <c r="F72" i="2"/>
  <c r="H72" i="2" s="1"/>
  <c r="K72" i="2" s="1"/>
  <c r="F33" i="2"/>
  <c r="F73" i="2"/>
  <c r="H73" i="2" s="1"/>
  <c r="K73" i="2" s="1"/>
  <c r="F34" i="2"/>
  <c r="F74" i="2"/>
  <c r="H74" i="2" s="1"/>
  <c r="K74" i="2" s="1"/>
  <c r="F29" i="2"/>
  <c r="F69" i="2"/>
  <c r="H69" i="2" s="1"/>
  <c r="K69" i="2" s="1"/>
  <c r="F31" i="2"/>
  <c r="F71" i="2"/>
  <c r="H71" i="2" s="1"/>
  <c r="K71" i="2" s="1"/>
  <c r="F24" i="2"/>
  <c r="F64" i="2"/>
  <c r="H64" i="2" s="1"/>
  <c r="K64" i="2" s="1"/>
  <c r="F25" i="2"/>
  <c r="F65" i="2"/>
  <c r="H65" i="2" s="1"/>
  <c r="K65" i="2" s="1"/>
  <c r="F26" i="2"/>
  <c r="F66" i="2"/>
  <c r="H66" i="2" s="1"/>
  <c r="K66" i="2" s="1"/>
  <c r="F27" i="2"/>
  <c r="F67" i="2"/>
  <c r="H67" i="2" s="1"/>
  <c r="K67" i="2" s="1"/>
  <c r="F35" i="2"/>
  <c r="F75" i="2"/>
  <c r="H75" i="2" s="1"/>
  <c r="K75" i="2" s="1"/>
  <c r="F30" i="2"/>
  <c r="F70" i="2"/>
  <c r="H70" i="2" s="1"/>
  <c r="K70" i="2" s="1"/>
  <c r="F28" i="2"/>
  <c r="F68" i="2"/>
  <c r="H68" i="2" s="1"/>
  <c r="K68" i="2" s="1"/>
  <c r="K10" i="1"/>
  <c r="M10" i="1" s="1"/>
  <c r="F10" i="2" s="1"/>
  <c r="M15" i="1"/>
  <c r="F15" i="2" s="1"/>
  <c r="M12" i="1"/>
  <c r="F12" i="2" s="1"/>
  <c r="H12" i="2" s="1"/>
  <c r="K12" i="2" s="1"/>
  <c r="K16" i="1"/>
  <c r="M16" i="1" s="1"/>
  <c r="F16" i="2" s="1"/>
  <c r="K8" i="1"/>
  <c r="M8" i="1" s="1"/>
  <c r="K17" i="1"/>
  <c r="M17" i="1" s="1"/>
  <c r="F17" i="2" s="1"/>
  <c r="M11" i="1"/>
  <c r="F11" i="2" s="1"/>
  <c r="K9" i="1"/>
  <c r="M9" i="1" s="1"/>
  <c r="F9" i="2" s="1"/>
  <c r="M7" i="1"/>
  <c r="F20" i="2"/>
  <c r="M13" i="1"/>
  <c r="F13" i="2" s="1"/>
  <c r="F18" i="2"/>
  <c r="F19" i="2"/>
  <c r="F7" i="2" l="1"/>
  <c r="F21" i="2"/>
  <c r="F8" i="2" l="1"/>
  <c r="G185" i="2"/>
  <c r="F185" i="2"/>
  <c r="H184" i="2"/>
  <c r="K184" i="2" s="1"/>
  <c r="H165" i="2"/>
  <c r="K165" i="2" s="1"/>
  <c r="H164" i="2"/>
  <c r="K164" i="2" s="1"/>
  <c r="H163" i="2"/>
  <c r="K163" i="2" s="1"/>
  <c r="H162" i="2"/>
  <c r="K162" i="2" s="1"/>
  <c r="H161" i="2"/>
  <c r="K161" i="2" s="1"/>
  <c r="H160" i="2"/>
  <c r="K160" i="2" s="1"/>
  <c r="H159" i="2"/>
  <c r="K159" i="2" s="1"/>
  <c r="H158" i="2"/>
  <c r="K158" i="2" s="1"/>
  <c r="H157" i="2"/>
  <c r="K157" i="2" s="1"/>
  <c r="H156" i="2"/>
  <c r="K156" i="2" s="1"/>
  <c r="H155" i="2"/>
  <c r="K155" i="2" s="1"/>
  <c r="H154" i="2"/>
  <c r="K154" i="2" s="1"/>
  <c r="H153" i="2"/>
  <c r="K153" i="2" s="1"/>
  <c r="H152" i="2"/>
  <c r="K152" i="2" s="1"/>
  <c r="H151" i="2"/>
  <c r="K151" i="2" s="1"/>
  <c r="H150" i="2"/>
  <c r="K150" i="2" s="1"/>
  <c r="H149" i="2"/>
  <c r="K149" i="2" s="1"/>
  <c r="H148" i="2"/>
  <c r="K148" i="2" s="1"/>
  <c r="H147" i="2"/>
  <c r="K147" i="2" s="1"/>
  <c r="H140" i="2"/>
  <c r="K140" i="2" s="1"/>
  <c r="H126" i="2"/>
  <c r="K126" i="2" s="1"/>
  <c r="H125" i="2"/>
  <c r="K125" i="2" s="1"/>
  <c r="H124" i="2"/>
  <c r="K124" i="2" s="1"/>
  <c r="H123" i="2"/>
  <c r="K123" i="2" s="1"/>
  <c r="H122" i="2"/>
  <c r="K122" i="2" s="1"/>
  <c r="H121" i="2"/>
  <c r="K121" i="2" s="1"/>
  <c r="H120" i="2"/>
  <c r="K120" i="2" s="1"/>
  <c r="H119" i="2"/>
  <c r="K119" i="2" s="1"/>
  <c r="H118" i="2"/>
  <c r="K118" i="2" s="1"/>
  <c r="H117" i="2"/>
  <c r="K117" i="2" s="1"/>
  <c r="H116" i="2"/>
  <c r="K116" i="2" s="1"/>
  <c r="H115" i="2"/>
  <c r="K115" i="2" s="1"/>
  <c r="H114" i="2"/>
  <c r="K114" i="2" s="1"/>
  <c r="H113" i="2"/>
  <c r="K113" i="2" s="1"/>
  <c r="G141" i="2"/>
  <c r="F141" i="2"/>
  <c r="G107" i="2"/>
  <c r="H106" i="2"/>
  <c r="K106" i="2" s="1"/>
  <c r="H35" i="2"/>
  <c r="K35" i="2" s="1"/>
  <c r="H34" i="2"/>
  <c r="K34" i="2" s="1"/>
  <c r="H33" i="2"/>
  <c r="K33" i="2" s="1"/>
  <c r="H32" i="2"/>
  <c r="K32" i="2" s="1"/>
  <c r="H31" i="2"/>
  <c r="K31" i="2" s="1"/>
  <c r="H30" i="2"/>
  <c r="K30" i="2" s="1"/>
  <c r="H29" i="2"/>
  <c r="K29" i="2" s="1"/>
  <c r="H28" i="2"/>
  <c r="K28" i="2" s="1"/>
  <c r="H27" i="2"/>
  <c r="K27" i="2" s="1"/>
  <c r="H26" i="2"/>
  <c r="K26" i="2" s="1"/>
  <c r="H25" i="2"/>
  <c r="K25" i="2" s="1"/>
  <c r="H24" i="2"/>
  <c r="K24" i="2" s="1"/>
  <c r="H23" i="2"/>
  <c r="K23" i="2" s="1"/>
  <c r="H22" i="2"/>
  <c r="K22" i="2" s="1"/>
  <c r="H21" i="2"/>
  <c r="K21" i="2" s="1"/>
  <c r="H20" i="2"/>
  <c r="K20" i="2" s="1"/>
  <c r="H19" i="2"/>
  <c r="K19" i="2" s="1"/>
  <c r="H18" i="2"/>
  <c r="K18" i="2" s="1"/>
  <c r="H17" i="2"/>
  <c r="K17" i="2" s="1"/>
  <c r="H16" i="2"/>
  <c r="K16" i="2" s="1"/>
  <c r="H15" i="2"/>
  <c r="K15" i="2" s="1"/>
  <c r="H13" i="2"/>
  <c r="K13" i="2" s="1"/>
  <c r="H11" i="2"/>
  <c r="K11" i="2" s="1"/>
  <c r="H10" i="2"/>
  <c r="K10" i="2" s="1"/>
  <c r="H9" i="2"/>
  <c r="K9" i="2" s="1"/>
  <c r="H7" i="2"/>
  <c r="K7" i="2" s="1"/>
  <c r="K185" i="2" l="1"/>
  <c r="K141" i="2"/>
  <c r="H141" i="2"/>
  <c r="H185" i="2"/>
  <c r="G193" i="2"/>
  <c r="H8" i="2"/>
  <c r="K8" i="2" s="1"/>
  <c r="F14" i="2"/>
  <c r="H14" i="2" s="1"/>
  <c r="K14" i="2" s="1"/>
  <c r="D9" i="8" l="1"/>
  <c r="G9" i="8" s="1"/>
  <c r="I9" i="8" s="1"/>
  <c r="K107" i="2"/>
  <c r="K191" i="2" s="1"/>
  <c r="D18" i="8"/>
  <c r="G18" i="8" s="1"/>
  <c r="I18" i="8" s="1"/>
  <c r="D8" i="8"/>
  <c r="G8" i="8" s="1"/>
  <c r="I8" i="8" s="1"/>
  <c r="D20" i="8"/>
  <c r="G20" i="8" s="1"/>
  <c r="I20" i="8" s="1"/>
  <c r="D14" i="8"/>
  <c r="G14" i="8" s="1"/>
  <c r="I14" i="8" s="1"/>
  <c r="D17" i="8"/>
  <c r="G17" i="8" s="1"/>
  <c r="I17" i="8" s="1"/>
  <c r="D19" i="8"/>
  <c r="G19" i="8" s="1"/>
  <c r="I19" i="8" s="1"/>
  <c r="D15" i="8"/>
  <c r="G15" i="8" s="1"/>
  <c r="I15" i="8" s="1"/>
  <c r="D12" i="8"/>
  <c r="G12" i="8" s="1"/>
  <c r="I12" i="8" s="1"/>
  <c r="D16" i="8"/>
  <c r="G16" i="8" s="1"/>
  <c r="I16" i="8" s="1"/>
  <c r="D11" i="8"/>
  <c r="G11" i="8" s="1"/>
  <c r="I11" i="8" s="1"/>
  <c r="D10" i="8"/>
  <c r="G10" i="8" s="1"/>
  <c r="I10" i="8" s="1"/>
  <c r="D13" i="8"/>
  <c r="G13" i="8" s="1"/>
  <c r="I13" i="8" s="1"/>
  <c r="D6" i="8"/>
  <c r="G6" i="8" s="1"/>
  <c r="I6" i="8" s="1"/>
  <c r="D7" i="8"/>
  <c r="G7" i="8" s="1"/>
  <c r="I7" i="8" s="1"/>
  <c r="F107" i="2"/>
  <c r="F187" i="2" s="1"/>
  <c r="H107" i="2"/>
  <c r="H195" i="2" s="1"/>
  <c r="I21" i="8" l="1"/>
  <c r="G21" i="8"/>
  <c r="D21" i="8"/>
</calcChain>
</file>

<file path=xl/sharedStrings.xml><?xml version="1.0" encoding="utf-8"?>
<sst xmlns="http://schemas.openxmlformats.org/spreadsheetml/2006/main" count="281" uniqueCount="174">
  <si>
    <t>nr</t>
  </si>
  <si>
    <t/>
  </si>
  <si>
    <t>E-mail adres:</t>
  </si>
  <si>
    <t>NFU</t>
  </si>
  <si>
    <t>VSNU</t>
  </si>
  <si>
    <t>Promovendus</t>
  </si>
  <si>
    <t>(Arts) onderzoeker</t>
  </si>
  <si>
    <t>Salarisaanvraag</t>
  </si>
  <si>
    <t>PostDoc</t>
  </si>
  <si>
    <t>Sr.wet. Medewerker</t>
  </si>
  <si>
    <t>Aantal maanden</t>
  </si>
  <si>
    <t>DAEB Format</t>
  </si>
  <si>
    <t>FAIRness</t>
  </si>
  <si>
    <t>Benchfee</t>
  </si>
  <si>
    <t>NWP-MBO</t>
  </si>
  <si>
    <t>NWP-HBO</t>
  </si>
  <si>
    <t>NWP-Academisch</t>
  </si>
  <si>
    <t>A</t>
  </si>
  <si>
    <t>B</t>
  </si>
  <si>
    <t>C</t>
  </si>
  <si>
    <t>D</t>
  </si>
  <si>
    <t>Promovendus / PostDoc / (Arts) onderzoeker / NWP-M / NWP-H / NWP-Ac</t>
  </si>
  <si>
    <t>Promovendus / Sr.wet. Medewerker / NWP-M / NWP-H / NWP-Ac</t>
  </si>
  <si>
    <t>E</t>
  </si>
  <si>
    <t>etc</t>
  </si>
  <si>
    <t>F</t>
  </si>
  <si>
    <t>G</t>
  </si>
  <si>
    <t>K</t>
  </si>
  <si>
    <t>L</t>
  </si>
  <si>
    <t>M</t>
  </si>
  <si>
    <t xml:space="preserve">https://projectnet.zonmw.nl/ </t>
  </si>
  <si>
    <t>https://mijn.zonmw.nl/</t>
  </si>
  <si>
    <t>Instructie ZonMw Budgetformat</t>
  </si>
  <si>
    <t>Zorg dat u bekend bent met de specifieke callvoorwaarden</t>
  </si>
  <si>
    <t>Let op: enkel de gele cellen zijn te bewerken, de blauwe cellen zijn vergrendeld / verborgen.</t>
  </si>
  <si>
    <t>Bepaal of deel 1a of deel 1b voor u van toepassing is.</t>
  </si>
  <si>
    <t>Overig</t>
  </si>
  <si>
    <t>Implementatie</t>
  </si>
  <si>
    <t>Open Access publicatie</t>
  </si>
  <si>
    <t>Standardisatie (SNOMED, LOINC, etc.)</t>
  </si>
  <si>
    <t>Advies</t>
  </si>
  <si>
    <t>Overig, graag (onderaan) nader toelichten</t>
  </si>
  <si>
    <t>Ziekenhuis</t>
  </si>
  <si>
    <t>Universiteit</t>
  </si>
  <si>
    <t>Universitair Medisch Centrum</t>
  </si>
  <si>
    <t>Overige onderzoeksorganisatie</t>
  </si>
  <si>
    <t>Overig bedrijf</t>
  </si>
  <si>
    <t>Overheidsinstelling</t>
  </si>
  <si>
    <t>Middelbaar Beroepsonderwijs (MBO)</t>
  </si>
  <si>
    <t>Hoger Beroepsonderwijs (HBO)</t>
  </si>
  <si>
    <t>Geestelijke gezondheidszorg</t>
  </si>
  <si>
    <t>Gemeentelijke Gezondheidsdienst</t>
  </si>
  <si>
    <t>Belangengroep</t>
  </si>
  <si>
    <t>Gegevensbeheer</t>
  </si>
  <si>
    <t xml:space="preserve">Uitbesteding </t>
  </si>
  <si>
    <t>Specificatie personeel</t>
  </si>
  <si>
    <t>1.a Personeelskosten (gebaseerd op salarisschalen)</t>
  </si>
  <si>
    <t>Functie / Naam</t>
  </si>
  <si>
    <t>NFU / VSNU deelnemer / overig personeel</t>
  </si>
  <si>
    <t>Functie/Schaal</t>
  </si>
  <si>
    <t>Maanden</t>
  </si>
  <si>
    <t>Bruto salaris - gebaseerd op tabel / 1 FTE</t>
  </si>
  <si>
    <t>Bruto maandelijks salaris (enkel voor overig personeel)</t>
  </si>
  <si>
    <t>% fte (voor het project)</t>
  </si>
  <si>
    <t>Salariskosten</t>
  </si>
  <si>
    <t>Bruto salaris, 40% opslag (enkel voor overig personeel)</t>
  </si>
  <si>
    <t>Overhead %  
(enkel voor overig personeel)</t>
  </si>
  <si>
    <t>Totaal</t>
  </si>
  <si>
    <t>1.b Personeelskosten (gebaseerd op uurtarief)</t>
  </si>
  <si>
    <t>Het uurtarief moet acceptabel, redelijk en billijk zijn.</t>
  </si>
  <si>
    <t>Functie</t>
  </si>
  <si>
    <t>Activiteit/ Acties</t>
  </si>
  <si>
    <t>Uurtarief</t>
  </si>
  <si>
    <t>Aantal uren</t>
  </si>
  <si>
    <t>Deel 1a - gebaseerd op salarisschalen - VSNU / NFU of overig</t>
  </si>
  <si>
    <t>Personeelskosten</t>
  </si>
  <si>
    <r>
      <t xml:space="preserve">Functie </t>
    </r>
    <r>
      <rPr>
        <b/>
        <sz val="8"/>
        <color indexed="8"/>
        <rFont val="Arial"/>
        <family val="2"/>
      </rPr>
      <t>(ingevuld in tabblad "personeel")</t>
    </r>
  </si>
  <si>
    <t>Opmerkingen</t>
  </si>
  <si>
    <t>Organisatie (dropdown menu)</t>
  </si>
  <si>
    <t>Kosten</t>
  </si>
  <si>
    <t>Eigen bijdrage / co-financiering derden</t>
  </si>
  <si>
    <t>Gevraagde subsidie ZonMw</t>
  </si>
  <si>
    <t>Materiaal, apparatuur &amp; verbruiksgoederen (gematerialiseerd)</t>
  </si>
  <si>
    <t>Omschrijving</t>
  </si>
  <si>
    <t>Overige kosten (gematerialiseerd)</t>
  </si>
  <si>
    <t>Kostensoort (dropdown menu)</t>
  </si>
  <si>
    <t>Totale projectkosten</t>
  </si>
  <si>
    <t>Eigen bijdrage / cofinanciering</t>
  </si>
  <si>
    <t>TOTAAL GEVRAAGDE SUBSIDIE ZONMW</t>
  </si>
  <si>
    <t>Additionele toelichting voor begroting</t>
  </si>
  <si>
    <t>Ontvangende organisatie</t>
  </si>
  <si>
    <t>Naam:</t>
  </si>
  <si>
    <t>Functie:</t>
  </si>
  <si>
    <t>Datum:</t>
  </si>
  <si>
    <t xml:space="preserve">Vul de functie/naam in bij de personeelskosten in. Gebruik hiervoor 1 regel per functie. Indien er niet voldoende regels zijn, combineer dan functies met dezelfde looptijd. </t>
  </si>
  <si>
    <t>Bepaal of de NFU, VSNU of overige tabellen van toepassing zijn</t>
  </si>
  <si>
    <t>Selecteer de juiste functie:</t>
  </si>
  <si>
    <t>* zorg a.u.b. dat een gedetailleerde berekening beschikbaar is voor ZonMw indien deze opgevraagd wordt.</t>
  </si>
  <si>
    <t>Deel 1b - gebaseerd op een uurtarief (de tariefcalculatie moet acceptabel, redelijk en billijk zijn. De calculatie moet door ZonMw goedgekeurd zijn)</t>
  </si>
  <si>
    <t>Alle personeelskosten zijn gekopieerd naar het 'budget' tabblad in de cellen van de personeelskosten.</t>
  </si>
  <si>
    <t>Voor deel 1a:</t>
  </si>
  <si>
    <t>Voor deel 1b:</t>
  </si>
  <si>
    <t>Doorgaan met het invullen van het 'budget' tabblad</t>
  </si>
  <si>
    <t>Personele kosten in het budget tabblad</t>
  </si>
  <si>
    <t>Voeg, indien van toepassing, de eige bijdragen van de deelnemende organisatie of de cofinanciering van een derde partij toe. (kolom G)</t>
  </si>
  <si>
    <t>Materiaal, apparatuur en verbruiksgoederen (gespecificeerd)</t>
  </si>
  <si>
    <t>Voeg een omschrijving van de vereiste materialen, apparatuur en/of verbruiksgoederen binnen het project in kolom C toe</t>
  </si>
  <si>
    <t>Voeg, indien van toepassing, additionele toelichtingen in kolom D toe</t>
  </si>
  <si>
    <t>Selecteer in kolom E de juiste organisatie die de kosten gaat dragen (gebaseerd op het dropdown menu)</t>
  </si>
  <si>
    <t>Vul a.u.b. de kosten in (gebaseerd op een inkooporder of een calculatie) in kolom F</t>
  </si>
  <si>
    <t>Overige kosten</t>
  </si>
  <si>
    <t>Voeg de omschrijving van de vereiste overige kosten in kolom C toe.</t>
  </si>
  <si>
    <t>Selecteer het juiste type kostensoort (gebaseerd op het dropdown menu) in kolom D</t>
  </si>
  <si>
    <t>Extra toelichtenveld in budget</t>
  </si>
  <si>
    <t>Eventuele additionele toelichtingen of verklaringen kunnen hier geplaatst worden.</t>
  </si>
  <si>
    <t>Controleer of de calculaties correct zijn.</t>
  </si>
  <si>
    <t>Het gespecificeerde bedrag bij "totaal gevraagde subsidie ZonMw" zou gelijk moeten zijn aan "gevraagde subsidie" in cel F15 van het budget-tabblad.</t>
  </si>
  <si>
    <t>zo niet, controleer of alle gespecificeerde kosten gelinkt zijn aan een deelnemende partij of niet en pas aan indien nodig.</t>
  </si>
  <si>
    <t>Afronden van de begroting</t>
  </si>
  <si>
    <t>OF</t>
  </si>
  <si>
    <t>Vul de gevraagde contactgegevens in, zodat ZonMw medewerkers contact op kunnen nemen indien er vragen/opmerkingen zijn.</t>
  </si>
  <si>
    <t>upload de bestanden bijgaand aan de aanvraag, indien de aanvraag loopt via:</t>
  </si>
  <si>
    <t>Upload de complete begroting in het aanvraagportaal als uw aanvraag loopt via:</t>
  </si>
  <si>
    <t>Print zowel het tabblad 'personeel' als 'budget' uit in pdf-format, of sla beiden op als pdf-bestand, en onderteken deze.</t>
  </si>
  <si>
    <t>Akkoord en handtekening financieel aansprakelijk persoon van ontvangende organisatie</t>
  </si>
  <si>
    <t>Samenvatting</t>
  </si>
  <si>
    <t>Naam Organisatie</t>
  </si>
  <si>
    <t>Organisatie-type</t>
  </si>
  <si>
    <t>1. Personeel</t>
  </si>
  <si>
    <t>Totale kosten</t>
  </si>
  <si>
    <t>Aan te vragen subsidie</t>
  </si>
  <si>
    <t>SUBTOTAAL</t>
  </si>
  <si>
    <t>2. materieel, apparatuur, verbruiksgoederen</t>
  </si>
  <si>
    <t>3. Overige kosten</t>
  </si>
  <si>
    <t>bijdragen van eigen instelling en derden</t>
  </si>
  <si>
    <t>Naam organisatie</t>
  </si>
  <si>
    <t xml:space="preserve">Als er een samenwerking is, vul de kosten van alle partijen in over de kosten categorien. </t>
  </si>
  <si>
    <t>Als er een opdrachtverlening is, vul de kosten van de opdrachtgever in bij de overige kosten categorie (de opdrachtnemer stuurt een factuur).</t>
  </si>
  <si>
    <t>Ja</t>
  </si>
  <si>
    <t>Nee</t>
  </si>
  <si>
    <t>Bekijk de oproeptekst om de situatie in te schatten of bel ZonMw voor meer duidelijkheid.</t>
  </si>
  <si>
    <t>Zodra er bijvoorbeeld het CAO voor ziekenhuizen gebruikt wordt, selecteer dan bij 'Organisatie' voor 'Overig' en bereken zelf de indexvering gebasseerd op de looptijd.</t>
  </si>
  <si>
    <t>Zodra er patient inclusie wordt benoemd, vul dan het aantal, bedrag per aantal en het totaal in.</t>
  </si>
  <si>
    <t>Bij een opdrachtverlening voert een projectdeelnemer namens een andere (3e) partij kosten op in de projectbegroting. De 3e partij factureert de projectdeelnemer en is geen onderdeel van de afspraken met ZonMw.</t>
  </si>
  <si>
    <t xml:space="preserve">Bij een samenwerking dienen twee of meerdere projectdeelnemers samen een projectbegroting op waarbij iedere partij haar eigen kosten opvoert en realiseert. </t>
  </si>
  <si>
    <t>Start uw budget aanvraag door het tabblad "Deelnemerslijst" in te vullen.</t>
  </si>
  <si>
    <t>Vervolg uw budget aanvraag door het tabblad "personeel" in te vullen.</t>
  </si>
  <si>
    <t>H</t>
  </si>
  <si>
    <t>I</t>
  </si>
  <si>
    <t>J</t>
  </si>
  <si>
    <t xml:space="preserve">Specificeer het aantal maanden dat het personeel aan het project werkt </t>
  </si>
  <si>
    <t xml:space="preserve">Specificeer het FTE% van de specifieke personeelsleden </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</si>
  <si>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specificeer het bruto bedrag per maand per personeelslid (kolom H)</t>
    </r>
  </si>
  <si>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specificeer het overhead% dat van toepassing is (kolom L)</t>
    </r>
  </si>
  <si>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</si>
  <si>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</si>
  <si>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</si>
  <si>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</si>
  <si>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M7 van personeel is gelijk aan F7 van budget</t>
  </si>
  <si>
    <t>M8 van personeel is gelijk aan F8 van budget</t>
  </si>
  <si>
    <t>M27 van personeel is gelijk aan F22 van budget</t>
  </si>
  <si>
    <t>M28 van personeel is gelijk aan F23 van budget</t>
  </si>
  <si>
    <t>Start met cel B5 - B19 door alle namen van de deelnemende organisaties toe te voegen (exclusief derden die door inkoopcontracten deelnemen)</t>
  </si>
  <si>
    <t>Specificeer voor iedere organisatie het type organisatie in de cellen C5 - C19. (gebruik het dropdown menu)</t>
  </si>
  <si>
    <r>
      <t>Selecteer in kolom C de juiste organisatie die de personeelskosten gaat dragen (gebaseerd op het dropdown menu).</t>
    </r>
    <r>
      <rPr>
        <b/>
        <sz val="10"/>
        <color theme="1"/>
        <rFont val="Arial"/>
        <family val="2"/>
      </rPr>
      <t xml:space="preserve"> Let op! Als u geen organisaties ziet, scrol dan omhoog.</t>
    </r>
  </si>
  <si>
    <t>Vul het tabblad personeel in.</t>
  </si>
  <si>
    <t>Indien u op basis van de NFU/VSNU kosten opvoert: Controleer of u de juiste tabelbedragen gebruikt. De tabellen die door ZonMw gedeeld zijn tijdens de openstelling van de ronde zijn van toepassing.</t>
  </si>
  <si>
    <t>Economische activiteit?</t>
  </si>
  <si>
    <t>Tabel 01/05/2024</t>
  </si>
  <si>
    <t>Tabel 01/7/2024</t>
  </si>
  <si>
    <t>Realisatie</t>
  </si>
  <si>
    <t>Totale realisatie</t>
  </si>
  <si>
    <t>Verschil realisatie vs begroting</t>
  </si>
  <si>
    <t>Totaal verschil realisatie vs begroting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</si>
</sst>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s>
  <fonts count="31" x14ac:knownFonts="1">
    <font>
      <sz val="10"/>
      <color theme="1"/>
      <name val="Arial"/>
      <family val="2"/>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b/>
      <sz val="11"/>
      <color indexed="8"/>
      <name val="Arial"/>
      <family val="2"/>
    </font>
    <font>
      <i/>
      <sz val="9"/>
      <color indexed="8"/>
      <name val="Arial"/>
      <family val="2"/>
    </font>
    <font>
      <b/>
      <sz val="11"/>
      <color theme="1"/>
      <name val="Arial"/>
      <family val="2"/>
    </font>
    <font>
      <b/>
      <sz val="8"/>
      <color indexed="8"/>
      <name val="Arial"/>
      <family val="2"/>
    </font>
    <font>
      <sz val="10"/>
      <color indexed="8"/>
      <name val="Arial"/>
      <family val="2"/>
    </font>
    <font>
      <b/>
      <sz val="11"/>
      <color indexed="8"/>
      <name val="Calibri"/>
      <family val="2"/>
    </font>
    <font>
      <b/>
      <u/>
      <sz val="11"/>
      <color theme="1"/>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b/>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s>
  <fills count="7">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C000"/>
        <bgColor indexed="64"/>
      </patternFill>
    </fill>
  </fills>
  <borders count="6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style="hair">
        <color indexed="64"/>
      </top>
      <bottom/>
      <diagonal/>
    </border>
    <border>
      <left/>
      <right style="thin">
        <color indexed="64"/>
      </right>
      <top/>
      <bottom style="thin">
        <color indexed="64"/>
      </bottom>
      <diagonal/>
    </border>
    <border>
      <left/>
      <right/>
      <top/>
      <bottom style="hair">
        <color indexed="64"/>
      </bottom>
      <diagonal/>
    </border>
    <border>
      <left style="medium">
        <color indexed="64"/>
      </left>
      <right style="medium">
        <color indexed="64"/>
      </right>
      <top style="thin">
        <color indexed="64"/>
      </top>
      <bottom/>
      <diagonal/>
    </border>
  </borders>
  <cellStyleXfs count="8">
    <xf numFmtId="0" fontId="0" fillId="0" borderId="0"/>
    <xf numFmtId="0" fontId="2" fillId="0" borderId="0"/>
    <xf numFmtId="0" fontId="5" fillId="0" borderId="0"/>
    <xf numFmtId="43" fontId="2" fillId="0" borderId="0" applyFont="0" applyFill="0" applyBorder="0" applyAlignment="0" applyProtection="0"/>
    <xf numFmtId="43" fontId="1" fillId="0" borderId="0" applyFont="0" applyFill="0" applyBorder="0" applyAlignment="0" applyProtection="0"/>
    <xf numFmtId="0" fontId="18" fillId="0" borderId="0" applyNumberFormat="0" applyFill="0" applyBorder="0" applyAlignment="0" applyProtection="0"/>
    <xf numFmtId="0" fontId="24" fillId="0" borderId="0"/>
    <xf numFmtId="9" fontId="5" fillId="0" borderId="0" applyFont="0" applyFill="0" applyBorder="0" applyAlignment="0" applyProtection="0"/>
  </cellStyleXfs>
  <cellXfs count="302">
    <xf numFmtId="0" fontId="0" fillId="0" borderId="0" xfId="0"/>
    <xf numFmtId="165" fontId="5" fillId="2" borderId="3" xfId="3" applyNumberFormat="1" applyFont="1" applyFill="1" applyBorder="1" applyAlignment="1" applyProtection="1">
      <alignment horizontal="left" vertical="top"/>
      <protection hidden="1"/>
    </xf>
    <xf numFmtId="165" fontId="5" fillId="2" borderId="2" xfId="3" applyNumberFormat="1" applyFont="1" applyFill="1" applyBorder="1" applyAlignment="1" applyProtection="1">
      <alignment horizontal="left" vertical="top"/>
      <protection hidden="1"/>
    </xf>
    <xf numFmtId="165" fontId="5" fillId="2" borderId="8" xfId="3" applyNumberFormat="1" applyFont="1" applyFill="1" applyBorder="1" applyAlignment="1" applyProtection="1">
      <alignment horizontal="left" vertical="top"/>
      <protection hidden="1"/>
    </xf>
    <xf numFmtId="166" fontId="5" fillId="2" borderId="14" xfId="2" applyNumberFormat="1" applyFill="1" applyBorder="1" applyAlignment="1" applyProtection="1">
      <alignment horizontal="left" vertical="top"/>
      <protection hidden="1"/>
    </xf>
    <xf numFmtId="166" fontId="5" fillId="2" borderId="6" xfId="2" applyNumberFormat="1" applyFill="1" applyBorder="1" applyAlignment="1" applyProtection="1">
      <alignment horizontal="left" vertical="top"/>
      <protection hidden="1"/>
    </xf>
    <xf numFmtId="166" fontId="5" fillId="2" borderId="9" xfId="2" applyNumberFormat="1" applyFill="1" applyBorder="1" applyAlignment="1" applyProtection="1">
      <alignment horizontal="left" vertical="top"/>
      <protection hidden="1"/>
    </xf>
    <xf numFmtId="44" fontId="4" fillId="2" borderId="29" xfId="0" applyNumberFormat="1" applyFont="1" applyFill="1" applyBorder="1" applyAlignment="1" applyProtection="1">
      <alignment wrapText="1"/>
      <protection hidden="1"/>
    </xf>
    <xf numFmtId="44" fontId="4" fillId="2" borderId="29" xfId="0" applyNumberFormat="1" applyFont="1" applyFill="1" applyBorder="1" applyProtection="1">
      <protection hidden="1"/>
    </xf>
    <xf numFmtId="44" fontId="4" fillId="2" borderId="34" xfId="0" applyNumberFormat="1" applyFont="1" applyFill="1" applyBorder="1" applyAlignment="1" applyProtection="1">
      <alignment wrapText="1"/>
      <protection hidden="1"/>
    </xf>
    <xf numFmtId="44" fontId="10" fillId="2" borderId="25" xfId="0" applyNumberFormat="1" applyFont="1" applyFill="1" applyBorder="1" applyAlignment="1" applyProtection="1">
      <alignment wrapText="1"/>
      <protection hidden="1"/>
    </xf>
    <xf numFmtId="44" fontId="10" fillId="2" borderId="25" xfId="0" applyNumberFormat="1" applyFont="1" applyFill="1" applyBorder="1" applyProtection="1">
      <protection hidden="1"/>
    </xf>
    <xf numFmtId="44" fontId="15" fillId="2" borderId="24" xfId="0" applyNumberFormat="1" applyFont="1" applyFill="1" applyBorder="1" applyAlignment="1" applyProtection="1">
      <alignment wrapText="1"/>
      <protection hidden="1"/>
    </xf>
    <xf numFmtId="44" fontId="15" fillId="2" borderId="24" xfId="0" applyNumberFormat="1" applyFont="1" applyFill="1" applyBorder="1" applyProtection="1">
      <protection hidden="1"/>
    </xf>
    <xf numFmtId="44" fontId="10" fillId="2" borderId="23" xfId="0" applyNumberFormat="1" applyFont="1" applyFill="1" applyBorder="1" applyAlignment="1" applyProtection="1">
      <alignment wrapText="1"/>
      <protection hidden="1"/>
    </xf>
    <xf numFmtId="44" fontId="10" fillId="2" borderId="23" xfId="0" applyNumberFormat="1" applyFont="1" applyFill="1" applyBorder="1" applyProtection="1">
      <protection hidden="1"/>
    </xf>
    <xf numFmtId="44" fontId="10" fillId="2" borderId="24" xfId="0" applyNumberFormat="1" applyFont="1" applyFill="1" applyBorder="1" applyProtection="1">
      <protection hidden="1"/>
    </xf>
    <xf numFmtId="44" fontId="4" fillId="2" borderId="25" xfId="0" applyNumberFormat="1" applyFont="1" applyFill="1" applyBorder="1" applyAlignment="1" applyProtection="1">
      <alignment wrapText="1"/>
      <protection hidden="1"/>
    </xf>
    <xf numFmtId="44" fontId="4" fillId="2" borderId="25" xfId="0" applyNumberFormat="1" applyFont="1" applyFill="1" applyBorder="1" applyProtection="1">
      <protection hidden="1"/>
    </xf>
    <xf numFmtId="44" fontId="4" fillId="4" borderId="25" xfId="0" applyNumberFormat="1" applyFont="1" applyFill="1" applyBorder="1" applyProtection="1">
      <protection hidden="1"/>
    </xf>
    <xf numFmtId="0" fontId="2" fillId="0" borderId="0" xfId="1"/>
    <xf numFmtId="167" fontId="0" fillId="0" borderId="0" xfId="0" applyNumberFormat="1"/>
    <xf numFmtId="0" fontId="3" fillId="2" borderId="0" xfId="1" applyFont="1" applyFill="1" applyAlignment="1" applyProtection="1">
      <alignment horizontal="left" vertical="top"/>
      <protection hidden="1"/>
    </xf>
    <xf numFmtId="0" fontId="4" fillId="2" borderId="0" xfId="1" applyFont="1" applyFill="1" applyAlignment="1" applyProtection="1">
      <alignment horizontal="left" vertical="top"/>
      <protection hidden="1"/>
    </xf>
    <xf numFmtId="0" fontId="0" fillId="0" borderId="0" xfId="0" applyProtection="1">
      <protection hidden="1"/>
    </xf>
    <xf numFmtId="0" fontId="6" fillId="2" borderId="0" xfId="2" applyFont="1" applyFill="1" applyAlignment="1" applyProtection="1">
      <alignment horizontal="left" vertical="top"/>
      <protection hidden="1"/>
    </xf>
    <xf numFmtId="0" fontId="5" fillId="2" borderId="0" xfId="2" applyFill="1" applyAlignment="1" applyProtection="1">
      <alignment horizontal="left" vertical="top"/>
      <protection hidden="1"/>
    </xf>
    <xf numFmtId="0" fontId="5" fillId="2" borderId="27" xfId="2" applyFill="1" applyBorder="1" applyAlignment="1" applyProtection="1">
      <alignment horizontal="left" vertical="top"/>
      <protection hidden="1"/>
    </xf>
    <xf numFmtId="164" fontId="5" fillId="2" borderId="48" xfId="2" applyNumberFormat="1" applyFill="1" applyBorder="1" applyAlignment="1" applyProtection="1">
      <alignment horizontal="center" vertical="top"/>
      <protection hidden="1"/>
    </xf>
    <xf numFmtId="0" fontId="5" fillId="2" borderId="31" xfId="2" applyFill="1" applyBorder="1" applyAlignment="1" applyProtection="1">
      <alignment horizontal="left" vertical="top"/>
      <protection hidden="1"/>
    </xf>
    <xf numFmtId="164" fontId="5" fillId="2" borderId="33" xfId="2" applyNumberFormat="1" applyFill="1" applyBorder="1" applyAlignment="1" applyProtection="1">
      <alignment horizontal="center" vertical="top"/>
      <protection hidden="1"/>
    </xf>
    <xf numFmtId="164" fontId="5" fillId="2" borderId="47" xfId="2" applyNumberFormat="1" applyFill="1" applyBorder="1" applyAlignment="1" applyProtection="1">
      <alignment horizontal="center" vertical="top"/>
      <protection hidden="1"/>
    </xf>
    <xf numFmtId="0" fontId="7" fillId="2" borderId="0" xfId="2" quotePrefix="1" applyFont="1" applyFill="1" applyAlignment="1" applyProtection="1">
      <alignment horizontal="left" vertical="top"/>
      <protection hidden="1"/>
    </xf>
    <xf numFmtId="0" fontId="8" fillId="2" borderId="0" xfId="2" applyFont="1" applyFill="1" applyAlignment="1" applyProtection="1">
      <alignment horizontal="left" vertical="top"/>
      <protection hidden="1"/>
    </xf>
    <xf numFmtId="0" fontId="7" fillId="2" borderId="10" xfId="2" applyFont="1" applyFill="1" applyBorder="1" applyAlignment="1" applyProtection="1">
      <alignment horizontal="left" vertical="top"/>
      <protection hidden="1"/>
    </xf>
    <xf numFmtId="0" fontId="7" fillId="2" borderId="26" xfId="2" applyFont="1" applyFill="1" applyBorder="1" applyAlignment="1" applyProtection="1">
      <alignment horizontal="left" vertical="top"/>
      <protection hidden="1"/>
    </xf>
    <xf numFmtId="0" fontId="7" fillId="2" borderId="10" xfId="2" applyFont="1" applyFill="1" applyBorder="1" applyAlignment="1" applyProtection="1">
      <alignment horizontal="left" vertical="top" wrapText="1"/>
      <protection hidden="1"/>
    </xf>
    <xf numFmtId="0" fontId="7" fillId="2" borderId="11" xfId="2" applyFont="1" applyFill="1" applyBorder="1" applyAlignment="1" applyProtection="1">
      <alignment horizontal="left" vertical="top" wrapText="1"/>
      <protection hidden="1"/>
    </xf>
    <xf numFmtId="0" fontId="7" fillId="2" borderId="12" xfId="1" applyFont="1" applyFill="1" applyBorder="1" applyAlignment="1" applyProtection="1">
      <alignment horizontal="left" vertical="top"/>
      <protection hidden="1"/>
    </xf>
    <xf numFmtId="0" fontId="5" fillId="2" borderId="13" xfId="2" applyFill="1" applyBorder="1" applyAlignment="1" applyProtection="1">
      <alignment horizontal="left" vertical="top"/>
      <protection hidden="1"/>
    </xf>
    <xf numFmtId="0" fontId="7" fillId="2" borderId="0" xfId="2" applyFont="1" applyFill="1" applyAlignment="1" applyProtection="1">
      <alignment horizontal="left" vertical="top"/>
      <protection hidden="1"/>
    </xf>
    <xf numFmtId="0" fontId="5" fillId="2" borderId="17" xfId="2" applyFill="1" applyBorder="1" applyAlignment="1" applyProtection="1">
      <alignment horizontal="left" vertical="top"/>
      <protection hidden="1"/>
    </xf>
    <xf numFmtId="164" fontId="5" fillId="3" borderId="2" xfId="2" applyNumberFormat="1" applyFill="1" applyBorder="1" applyAlignment="1" applyProtection="1">
      <alignment horizontal="center" vertical="top"/>
      <protection locked="0" hidden="1"/>
    </xf>
    <xf numFmtId="164" fontId="5" fillId="3" borderId="8" xfId="2" applyNumberFormat="1" applyFill="1" applyBorder="1" applyAlignment="1" applyProtection="1">
      <alignment horizontal="center" vertical="top"/>
      <protection locked="0" hidden="1"/>
    </xf>
    <xf numFmtId="0" fontId="0" fillId="2" borderId="18" xfId="0" applyFill="1" applyBorder="1" applyAlignment="1" applyProtection="1">
      <alignment wrapText="1"/>
      <protection hidden="1"/>
    </xf>
    <xf numFmtId="0" fontId="0" fillId="2" borderId="19" xfId="0" applyFill="1" applyBorder="1" applyAlignment="1" applyProtection="1">
      <alignment wrapText="1"/>
      <protection hidden="1"/>
    </xf>
    <xf numFmtId="0" fontId="4" fillId="2" borderId="19" xfId="0" applyFont="1" applyFill="1" applyBorder="1" applyAlignment="1" applyProtection="1">
      <alignment wrapText="1"/>
      <protection hidden="1"/>
    </xf>
    <xf numFmtId="0" fontId="0" fillId="2" borderId="19" xfId="0" applyFill="1" applyBorder="1" applyProtection="1">
      <protection hidden="1"/>
    </xf>
    <xf numFmtId="0" fontId="0" fillId="2" borderId="13" xfId="0" applyFill="1" applyBorder="1" applyAlignment="1" applyProtection="1">
      <alignment wrapText="1"/>
      <protection hidden="1"/>
    </xf>
    <xf numFmtId="0" fontId="10" fillId="2" borderId="11" xfId="0" applyFont="1" applyFill="1" applyBorder="1" applyAlignment="1" applyProtection="1">
      <alignment vertical="top" wrapText="1"/>
      <protection hidden="1"/>
    </xf>
    <xf numFmtId="0" fontId="4" fillId="2" borderId="23" xfId="0" applyFont="1" applyFill="1" applyBorder="1" applyAlignment="1" applyProtection="1">
      <alignment wrapText="1"/>
      <protection hidden="1"/>
    </xf>
    <xf numFmtId="0" fontId="0" fillId="2" borderId="23" xfId="0" applyFill="1" applyBorder="1" applyProtection="1">
      <protection hidden="1"/>
    </xf>
    <xf numFmtId="0" fontId="0" fillId="2" borderId="24" xfId="0" applyFill="1" applyBorder="1" applyProtection="1">
      <protection hidden="1"/>
    </xf>
    <xf numFmtId="0" fontId="12" fillId="2" borderId="25" xfId="0" applyFont="1" applyFill="1" applyBorder="1" applyAlignment="1" applyProtection="1">
      <alignment horizontal="left" vertical="top" wrapText="1"/>
      <protection hidden="1"/>
    </xf>
    <xf numFmtId="0" fontId="12" fillId="2" borderId="23" xfId="0" applyFont="1" applyFill="1" applyBorder="1" applyAlignment="1" applyProtection="1">
      <alignment horizontal="left" vertical="top"/>
      <protection hidden="1"/>
    </xf>
    <xf numFmtId="0" fontId="10" fillId="2" borderId="22" xfId="0" applyFont="1" applyFill="1" applyBorder="1" applyProtection="1">
      <protection hidden="1"/>
    </xf>
    <xf numFmtId="0" fontId="10" fillId="2" borderId="26" xfId="0" applyFont="1" applyFill="1" applyBorder="1" applyProtection="1">
      <protection hidden="1"/>
    </xf>
    <xf numFmtId="0" fontId="10" fillId="2" borderId="11" xfId="0" applyFont="1" applyFill="1" applyBorder="1" applyAlignment="1" applyProtection="1">
      <alignment wrapText="1"/>
      <protection hidden="1"/>
    </xf>
    <xf numFmtId="0" fontId="4" fillId="2" borderId="25" xfId="0" applyFont="1" applyFill="1" applyBorder="1" applyAlignment="1" applyProtection="1">
      <alignment wrapText="1"/>
      <protection hidden="1"/>
    </xf>
    <xf numFmtId="0" fontId="0" fillId="2" borderId="25" xfId="0" applyFill="1" applyBorder="1" applyProtection="1">
      <protection hidden="1"/>
    </xf>
    <xf numFmtId="0" fontId="4" fillId="2" borderId="23" xfId="0" applyFont="1" applyFill="1" applyBorder="1" applyAlignment="1" applyProtection="1">
      <alignment vertical="top" wrapText="1"/>
      <protection hidden="1"/>
    </xf>
    <xf numFmtId="0" fontId="0" fillId="2" borderId="26" xfId="0" applyFill="1" applyBorder="1" applyAlignment="1" applyProtection="1">
      <alignment vertical="top"/>
      <protection hidden="1"/>
    </xf>
    <xf numFmtId="0" fontId="0" fillId="2" borderId="25" xfId="0" applyFill="1" applyBorder="1" applyAlignment="1" applyProtection="1">
      <alignment vertical="top"/>
      <protection hidden="1"/>
    </xf>
    <xf numFmtId="0" fontId="10" fillId="2" borderId="11" xfId="0" applyFont="1" applyFill="1" applyBorder="1" applyAlignment="1" applyProtection="1">
      <alignment vertical="top"/>
      <protection hidden="1"/>
    </xf>
    <xf numFmtId="0" fontId="4" fillId="2" borderId="23" xfId="0" applyFont="1" applyFill="1" applyBorder="1" applyAlignment="1" applyProtection="1">
      <alignment vertical="top"/>
      <protection hidden="1"/>
    </xf>
    <xf numFmtId="44" fontId="10" fillId="2" borderId="24" xfId="0" applyNumberFormat="1" applyFont="1" applyFill="1" applyBorder="1" applyAlignment="1" applyProtection="1">
      <alignment wrapText="1"/>
      <protection hidden="1"/>
    </xf>
    <xf numFmtId="0" fontId="12" fillId="2" borderId="22" xfId="0" applyFont="1" applyFill="1" applyBorder="1" applyProtection="1">
      <protection hidden="1"/>
    </xf>
    <xf numFmtId="0" fontId="12" fillId="4" borderId="22" xfId="0" applyFont="1" applyFill="1" applyBorder="1" applyProtection="1">
      <protection hidden="1"/>
    </xf>
    <xf numFmtId="0" fontId="4" fillId="4" borderId="23" xfId="0" applyFont="1" applyFill="1" applyBorder="1" applyAlignment="1" applyProtection="1">
      <alignment wrapText="1"/>
      <protection hidden="1"/>
    </xf>
    <xf numFmtId="0" fontId="4" fillId="4" borderId="23" xfId="0" applyFont="1" applyFill="1" applyBorder="1" applyProtection="1">
      <protection hidden="1"/>
    </xf>
    <xf numFmtId="0" fontId="0" fillId="2" borderId="17" xfId="0" applyFill="1" applyBorder="1" applyAlignment="1" applyProtection="1">
      <alignment wrapText="1"/>
      <protection hidden="1"/>
    </xf>
    <xf numFmtId="0" fontId="0" fillId="2" borderId="40" xfId="0" applyFill="1" applyBorder="1" applyAlignment="1" applyProtection="1">
      <alignment wrapText="1"/>
      <protection hidden="1"/>
    </xf>
    <xf numFmtId="0" fontId="4" fillId="2" borderId="40" xfId="0" applyFont="1" applyFill="1" applyBorder="1" applyAlignment="1" applyProtection="1">
      <alignment wrapText="1"/>
      <protection hidden="1"/>
    </xf>
    <xf numFmtId="0" fontId="4" fillId="0" borderId="0" xfId="0" applyFont="1" applyProtection="1">
      <protection hidden="1"/>
    </xf>
    <xf numFmtId="0" fontId="17" fillId="0" borderId="0" xfId="0" applyFont="1"/>
    <xf numFmtId="3" fontId="0" fillId="0" borderId="0" xfId="4" applyNumberFormat="1" applyFont="1"/>
    <xf numFmtId="0" fontId="19" fillId="0" borderId="0" xfId="0" applyFont="1" applyProtection="1">
      <protection hidden="1"/>
    </xf>
    <xf numFmtId="0" fontId="20" fillId="5" borderId="0" xfId="0" applyFont="1" applyFill="1" applyProtection="1">
      <protection hidden="1"/>
    </xf>
    <xf numFmtId="0" fontId="20" fillId="0" borderId="0" xfId="0" applyFont="1" applyProtection="1">
      <protection hidden="1"/>
    </xf>
    <xf numFmtId="0" fontId="21" fillId="0" borderId="0" xfId="0" applyFont="1" applyProtection="1">
      <protection hidden="1"/>
    </xf>
    <xf numFmtId="0" fontId="22" fillId="0" borderId="0" xfId="0" applyFont="1" applyProtection="1">
      <protection hidden="1"/>
    </xf>
    <xf numFmtId="0" fontId="19" fillId="5" borderId="0" xfId="0" applyFont="1" applyFill="1" applyProtection="1">
      <protection hidden="1"/>
    </xf>
    <xf numFmtId="0" fontId="18" fillId="0" borderId="0" xfId="5" applyProtection="1">
      <protection hidden="1"/>
    </xf>
    <xf numFmtId="0" fontId="23" fillId="0" borderId="0" xfId="0" applyFont="1" applyProtection="1">
      <protection hidden="1"/>
    </xf>
    <xf numFmtId="0" fontId="14" fillId="3" borderId="16" xfId="0" applyFont="1" applyFill="1" applyBorder="1" applyAlignment="1" applyProtection="1">
      <alignment horizontal="left" wrapText="1"/>
      <protection locked="0"/>
    </xf>
    <xf numFmtId="0" fontId="14" fillId="3" borderId="2" xfId="0" applyFont="1" applyFill="1" applyBorder="1" applyAlignment="1" applyProtection="1">
      <alignment horizontal="left" wrapText="1"/>
      <protection locked="0"/>
    </xf>
    <xf numFmtId="0" fontId="14" fillId="3" borderId="37" xfId="0" applyFont="1" applyFill="1" applyBorder="1" applyAlignment="1" applyProtection="1">
      <alignment horizontal="left" wrapText="1"/>
      <protection locked="0"/>
    </xf>
    <xf numFmtId="165" fontId="4" fillId="3" borderId="30" xfId="0" applyNumberFormat="1" applyFont="1" applyFill="1" applyBorder="1" applyProtection="1">
      <protection locked="0"/>
    </xf>
    <xf numFmtId="49" fontId="4" fillId="3" borderId="2" xfId="0" applyNumberFormat="1" applyFont="1" applyFill="1" applyBorder="1" applyAlignment="1" applyProtection="1">
      <alignment wrapText="1"/>
      <protection locked="0"/>
    </xf>
    <xf numFmtId="44" fontId="4" fillId="3" borderId="2" xfId="0" applyNumberFormat="1" applyFont="1" applyFill="1" applyBorder="1" applyAlignment="1" applyProtection="1">
      <alignment wrapText="1"/>
      <protection locked="0"/>
    </xf>
    <xf numFmtId="44" fontId="4" fillId="3" borderId="33" xfId="0" applyNumberFormat="1" applyFont="1" applyFill="1" applyBorder="1" applyProtection="1">
      <protection locked="0"/>
    </xf>
    <xf numFmtId="44" fontId="4" fillId="3" borderId="37" xfId="0" applyNumberFormat="1" applyFont="1" applyFill="1" applyBorder="1" applyAlignment="1" applyProtection="1">
      <alignment wrapText="1"/>
      <protection locked="0"/>
    </xf>
    <xf numFmtId="44" fontId="4" fillId="3" borderId="38" xfId="0" applyNumberFormat="1" applyFont="1" applyFill="1" applyBorder="1" applyProtection="1">
      <protection locked="0"/>
    </xf>
    <xf numFmtId="0" fontId="5" fillId="3" borderId="5" xfId="2" applyFill="1" applyBorder="1" applyAlignment="1" applyProtection="1">
      <alignment horizontal="left" vertical="top"/>
      <protection locked="0"/>
    </xf>
    <xf numFmtId="0" fontId="5" fillId="3" borderId="3" xfId="2" applyFill="1" applyBorder="1" applyAlignment="1" applyProtection="1">
      <alignment horizontal="left" vertical="top"/>
      <protection locked="0"/>
    </xf>
    <xf numFmtId="1" fontId="5" fillId="3" borderId="3" xfId="2" applyNumberFormat="1" applyFill="1" applyBorder="1" applyAlignment="1" applyProtection="1">
      <alignment horizontal="left" vertical="top"/>
      <protection locked="0"/>
    </xf>
    <xf numFmtId="0" fontId="5" fillId="3" borderId="2" xfId="2" applyFill="1" applyBorder="1" applyAlignment="1" applyProtection="1">
      <alignment horizontal="left" vertical="top"/>
      <protection locked="0"/>
    </xf>
    <xf numFmtId="1" fontId="5" fillId="3" borderId="2" xfId="2" applyNumberFormat="1" applyFill="1" applyBorder="1" applyAlignment="1" applyProtection="1">
      <alignment horizontal="left" vertical="top"/>
      <protection locked="0"/>
    </xf>
    <xf numFmtId="0" fontId="5" fillId="3" borderId="8" xfId="2" applyFill="1" applyBorder="1" applyAlignment="1" applyProtection="1">
      <alignment horizontal="left" vertical="top"/>
      <protection locked="0"/>
    </xf>
    <xf numFmtId="1" fontId="5" fillId="3" borderId="8" xfId="2" applyNumberFormat="1" applyFill="1" applyBorder="1" applyAlignment="1" applyProtection="1">
      <alignment horizontal="left" vertical="top"/>
      <protection locked="0"/>
    </xf>
    <xf numFmtId="9" fontId="5" fillId="3" borderId="28" xfId="2" applyNumberFormat="1" applyFill="1" applyBorder="1" applyAlignment="1" applyProtection="1">
      <alignment horizontal="right" vertical="top"/>
      <protection locked="0"/>
    </xf>
    <xf numFmtId="9" fontId="5" fillId="3" borderId="32" xfId="2" applyNumberFormat="1" applyFill="1" applyBorder="1" applyAlignment="1" applyProtection="1">
      <alignment horizontal="right" vertical="top"/>
      <protection locked="0"/>
    </xf>
    <xf numFmtId="9" fontId="5" fillId="3" borderId="36" xfId="2" applyNumberFormat="1" applyFill="1" applyBorder="1" applyAlignment="1" applyProtection="1">
      <alignment horizontal="right" vertical="top"/>
      <protection locked="0"/>
    </xf>
    <xf numFmtId="0" fontId="5" fillId="3" borderId="7" xfId="2" applyFill="1" applyBorder="1" applyAlignment="1" applyProtection="1">
      <alignment horizontal="left" vertical="top"/>
      <protection locked="0"/>
    </xf>
    <xf numFmtId="165" fontId="5" fillId="3" borderId="15" xfId="2" applyNumberFormat="1" applyFill="1" applyBorder="1" applyAlignment="1" applyProtection="1">
      <alignment horizontal="left" vertical="top"/>
      <protection locked="0"/>
    </xf>
    <xf numFmtId="0" fontId="5" fillId="3" borderId="16" xfId="2" applyFill="1" applyBorder="1" applyAlignment="1" applyProtection="1">
      <alignment horizontal="left" vertical="top"/>
      <protection locked="0"/>
    </xf>
    <xf numFmtId="165" fontId="5" fillId="3" borderId="5" xfId="2" applyNumberFormat="1" applyFill="1" applyBorder="1" applyAlignment="1" applyProtection="1">
      <alignment horizontal="left" vertical="top"/>
      <protection locked="0"/>
    </xf>
    <xf numFmtId="165" fontId="5" fillId="3" borderId="7" xfId="2" applyNumberFormat="1" applyFill="1" applyBorder="1" applyAlignment="1" applyProtection="1">
      <alignment horizontal="left" vertical="top"/>
      <protection locked="0"/>
    </xf>
    <xf numFmtId="0" fontId="5" fillId="3" borderId="1" xfId="2" applyFill="1" applyBorder="1" applyAlignment="1" applyProtection="1">
      <alignment horizontal="left" vertical="top"/>
      <protection locked="0"/>
    </xf>
    <xf numFmtId="0" fontId="24" fillId="2" borderId="0" xfId="6" applyFill="1"/>
    <xf numFmtId="0" fontId="5" fillId="2" borderId="42" xfId="2" applyFill="1" applyBorder="1" applyAlignment="1" applyProtection="1">
      <alignment horizontal="left" vertical="top"/>
      <protection hidden="1"/>
    </xf>
    <xf numFmtId="49" fontId="5" fillId="3" borderId="60" xfId="2" applyNumberFormat="1" applyFill="1" applyBorder="1" applyAlignment="1" applyProtection="1">
      <alignment horizontal="left" vertical="top" wrapText="1"/>
      <protection locked="0"/>
    </xf>
    <xf numFmtId="49" fontId="5" fillId="3" borderId="14" xfId="2" applyNumberFormat="1" applyFill="1" applyBorder="1" applyAlignment="1" applyProtection="1">
      <alignment horizontal="left" vertical="top"/>
      <protection locked="0"/>
    </xf>
    <xf numFmtId="168" fontId="5" fillId="2" borderId="29" xfId="3" applyNumberFormat="1" applyFont="1" applyFill="1" applyBorder="1" applyAlignment="1" applyProtection="1">
      <alignment horizontal="left" vertical="top"/>
      <protection hidden="1"/>
    </xf>
    <xf numFmtId="165" fontId="7" fillId="2" borderId="29" xfId="3" applyNumberFormat="1" applyFont="1" applyFill="1" applyBorder="1" applyAlignment="1" applyProtection="1">
      <alignment horizontal="left" vertical="top"/>
      <protection hidden="1"/>
    </xf>
    <xf numFmtId="0" fontId="5" fillId="2" borderId="34" xfId="2" applyFill="1" applyBorder="1" applyAlignment="1" applyProtection="1">
      <alignment horizontal="left" vertical="top"/>
      <protection hidden="1"/>
    </xf>
    <xf numFmtId="0" fontId="5" fillId="2" borderId="43" xfId="2" applyFill="1" applyBorder="1" applyAlignment="1" applyProtection="1">
      <alignment horizontal="left" vertical="top"/>
      <protection hidden="1"/>
    </xf>
    <xf numFmtId="49" fontId="5" fillId="3" borderId="36" xfId="2" applyNumberFormat="1" applyFill="1" applyBorder="1" applyAlignment="1" applyProtection="1">
      <alignment horizontal="left" vertical="top"/>
      <protection locked="0"/>
    </xf>
    <xf numFmtId="165" fontId="26" fillId="2" borderId="25" xfId="3" applyNumberFormat="1" applyFont="1" applyFill="1" applyBorder="1" applyAlignment="1" applyProtection="1">
      <alignment horizontal="left" vertical="top"/>
      <protection hidden="1"/>
    </xf>
    <xf numFmtId="0" fontId="24" fillId="0" borderId="0" xfId="6" applyProtection="1">
      <protection hidden="1"/>
    </xf>
    <xf numFmtId="0" fontId="24" fillId="0" borderId="0" xfId="6"/>
    <xf numFmtId="0" fontId="4" fillId="2" borderId="0" xfId="1" applyFont="1" applyFill="1" applyAlignment="1" applyProtection="1">
      <alignment horizontal="center" vertical="top"/>
      <protection hidden="1"/>
    </xf>
    <xf numFmtId="0" fontId="24" fillId="2" borderId="0" xfId="6" applyFill="1" applyAlignment="1">
      <alignment horizontal="center"/>
    </xf>
    <xf numFmtId="0" fontId="14" fillId="2" borderId="22" xfId="0" applyFont="1" applyFill="1" applyBorder="1" applyAlignment="1" applyProtection="1">
      <alignment wrapText="1"/>
      <protection hidden="1"/>
    </xf>
    <xf numFmtId="0" fontId="14" fillId="2" borderId="23" xfId="0" applyFont="1" applyFill="1" applyBorder="1" applyAlignment="1" applyProtection="1">
      <alignment wrapText="1"/>
      <protection hidden="1"/>
    </xf>
    <xf numFmtId="0" fontId="10" fillId="2" borderId="23" xfId="0" applyFont="1" applyFill="1" applyBorder="1" applyAlignment="1" applyProtection="1">
      <alignment horizontal="left" vertical="top" wrapText="1"/>
      <protection hidden="1"/>
    </xf>
    <xf numFmtId="0" fontId="10" fillId="2" borderId="23" xfId="0" applyFont="1" applyFill="1" applyBorder="1" applyAlignment="1" applyProtection="1">
      <alignment vertical="top" wrapText="1"/>
      <protection hidden="1"/>
    </xf>
    <xf numFmtId="0" fontId="5" fillId="3" borderId="28" xfId="2" applyFill="1" applyBorder="1" applyAlignment="1" applyProtection="1">
      <alignment horizontal="left" vertical="top"/>
      <protection locked="0"/>
    </xf>
    <xf numFmtId="0" fontId="5" fillId="3" borderId="32" xfId="2" applyFill="1" applyBorder="1" applyAlignment="1" applyProtection="1">
      <alignment horizontal="left" vertical="top"/>
      <protection locked="0"/>
    </xf>
    <xf numFmtId="0" fontId="5" fillId="3" borderId="36" xfId="2" applyFill="1" applyBorder="1" applyAlignment="1" applyProtection="1">
      <alignment horizontal="left" vertical="top"/>
      <protection locked="0"/>
    </xf>
    <xf numFmtId="0" fontId="5" fillId="3" borderId="33" xfId="2" applyFill="1" applyBorder="1" applyAlignment="1" applyProtection="1">
      <alignment vertical="top"/>
      <protection locked="0"/>
    </xf>
    <xf numFmtId="0" fontId="5" fillId="3" borderId="48" xfId="2" applyFill="1" applyBorder="1" applyAlignment="1" applyProtection="1">
      <alignment vertical="top"/>
      <protection locked="0"/>
    </xf>
    <xf numFmtId="0" fontId="7" fillId="2" borderId="22" xfId="2" applyFont="1" applyFill="1" applyBorder="1" applyAlignment="1" applyProtection="1">
      <alignment vertical="top"/>
      <protection hidden="1"/>
    </xf>
    <xf numFmtId="0" fontId="5" fillId="3" borderId="47" xfId="2" applyFill="1" applyBorder="1" applyAlignment="1" applyProtection="1">
      <alignment vertical="top"/>
      <protection locked="0"/>
    </xf>
    <xf numFmtId="0" fontId="17" fillId="0" borderId="0" xfId="0" applyFont="1" applyProtection="1">
      <protection hidden="1"/>
    </xf>
    <xf numFmtId="0" fontId="12" fillId="2" borderId="18" xfId="0" applyFont="1" applyFill="1" applyBorder="1" applyAlignment="1">
      <alignment vertical="top"/>
    </xf>
    <xf numFmtId="0" fontId="12" fillId="2" borderId="19" xfId="0" applyFont="1" applyFill="1" applyBorder="1"/>
    <xf numFmtId="0" fontId="1" fillId="2" borderId="19" xfId="0" applyFont="1" applyFill="1" applyBorder="1"/>
    <xf numFmtId="0" fontId="4" fillId="2" borderId="19" xfId="0" applyFont="1" applyFill="1" applyBorder="1"/>
    <xf numFmtId="0" fontId="1" fillId="2" borderId="20" xfId="0" applyFont="1" applyFill="1" applyBorder="1"/>
    <xf numFmtId="0" fontId="12" fillId="2" borderId="13" xfId="0" applyFont="1" applyFill="1" applyBorder="1" applyAlignment="1">
      <alignment vertical="top"/>
    </xf>
    <xf numFmtId="0" fontId="1" fillId="2" borderId="21" xfId="0" applyFont="1" applyFill="1" applyBorder="1"/>
    <xf numFmtId="0" fontId="4" fillId="2" borderId="13" xfId="0" applyFont="1" applyFill="1" applyBorder="1"/>
    <xf numFmtId="0" fontId="12" fillId="2" borderId="13" xfId="0" applyFont="1" applyFill="1" applyBorder="1"/>
    <xf numFmtId="0" fontId="4" fillId="2" borderId="21" xfId="0" applyFont="1" applyFill="1" applyBorder="1" applyProtection="1">
      <protection locked="0"/>
    </xf>
    <xf numFmtId="0" fontId="12" fillId="2" borderId="17" xfId="0" applyFont="1" applyFill="1" applyBorder="1"/>
    <xf numFmtId="0" fontId="4" fillId="2" borderId="40" xfId="0" applyFont="1" applyFill="1" applyBorder="1" applyProtection="1">
      <protection locked="0"/>
    </xf>
    <xf numFmtId="0" fontId="4" fillId="2" borderId="41" xfId="0" applyFont="1" applyFill="1" applyBorder="1" applyProtection="1">
      <protection locked="0"/>
    </xf>
    <xf numFmtId="0" fontId="0" fillId="2" borderId="40" xfId="0" applyFill="1" applyBorder="1" applyProtection="1">
      <protection hidden="1"/>
    </xf>
    <xf numFmtId="0" fontId="5" fillId="0" borderId="0" xfId="0" applyFont="1" applyProtection="1">
      <protection hidden="1"/>
    </xf>
    <xf numFmtId="0" fontId="24" fillId="2" borderId="0" xfId="6" applyFill="1" applyProtection="1">
      <protection hidden="1"/>
    </xf>
    <xf numFmtId="168" fontId="5" fillId="3" borderId="29" xfId="2" applyNumberFormat="1" applyFill="1" applyBorder="1" applyAlignment="1" applyProtection="1">
      <alignment horizontal="center" vertical="top"/>
      <protection hidden="1"/>
    </xf>
    <xf numFmtId="168" fontId="5" fillId="3" borderId="30" xfId="2" applyNumberFormat="1" applyFill="1" applyBorder="1" applyAlignment="1" applyProtection="1">
      <alignment horizontal="center" vertical="top"/>
      <protection hidden="1"/>
    </xf>
    <xf numFmtId="168" fontId="5" fillId="6" borderId="30" xfId="2" applyNumberFormat="1" applyFill="1" applyBorder="1" applyAlignment="1" applyProtection="1">
      <alignment horizontal="center" vertical="top"/>
      <protection hidden="1"/>
    </xf>
    <xf numFmtId="168" fontId="7" fillId="3" borderId="25" xfId="2" applyNumberFormat="1" applyFont="1" applyFill="1" applyBorder="1" applyAlignment="1" applyProtection="1">
      <alignment horizontal="center" vertical="top"/>
      <protection hidden="1"/>
    </xf>
    <xf numFmtId="168" fontId="7" fillId="3" borderId="23" xfId="2" applyNumberFormat="1" applyFont="1" applyFill="1" applyBorder="1" applyAlignment="1" applyProtection="1">
      <alignment horizontal="center" vertical="top"/>
      <protection hidden="1"/>
    </xf>
    <xf numFmtId="0" fontId="24" fillId="2" borderId="0" xfId="6" applyFill="1" applyAlignment="1" applyProtection="1">
      <alignment horizontal="center"/>
      <protection hidden="1"/>
    </xf>
    <xf numFmtId="0" fontId="27" fillId="5" borderId="0" xfId="0" applyFont="1" applyFill="1" applyProtection="1">
      <protection hidden="1"/>
    </xf>
    <xf numFmtId="0" fontId="27" fillId="0" borderId="0" xfId="0" applyFont="1" applyProtection="1">
      <protection hidden="1"/>
    </xf>
    <xf numFmtId="164" fontId="5" fillId="3" borderId="16" xfId="2" applyNumberFormat="1" applyFill="1" applyBorder="1" applyAlignment="1" applyProtection="1">
      <alignment horizontal="center" vertical="top"/>
      <protection locked="0" hidden="1"/>
    </xf>
    <xf numFmtId="165" fontId="5" fillId="2" borderId="52" xfId="3" applyNumberFormat="1" applyFont="1" applyFill="1" applyBorder="1" applyAlignment="1" applyProtection="1">
      <alignment horizontal="left" vertical="top"/>
      <protection hidden="1"/>
    </xf>
    <xf numFmtId="165" fontId="5" fillId="2" borderId="45" xfId="3" applyNumberFormat="1" applyFont="1" applyFill="1" applyBorder="1" applyAlignment="1" applyProtection="1">
      <alignment horizontal="left" vertical="top"/>
      <protection hidden="1"/>
    </xf>
    <xf numFmtId="165" fontId="5" fillId="2" borderId="53" xfId="3" applyNumberFormat="1" applyFont="1" applyFill="1" applyBorder="1" applyAlignment="1" applyProtection="1">
      <alignment horizontal="left" vertical="top"/>
      <protection hidden="1"/>
    </xf>
    <xf numFmtId="9" fontId="5" fillId="3" borderId="4" xfId="2" applyNumberFormat="1" applyFill="1" applyBorder="1" applyAlignment="1" applyProtection="1">
      <alignment horizontal="left" vertical="top"/>
      <protection locked="0"/>
    </xf>
    <xf numFmtId="9" fontId="5" fillId="3" borderId="6" xfId="2" applyNumberFormat="1" applyFill="1" applyBorder="1" applyAlignment="1" applyProtection="1">
      <alignment horizontal="left" vertical="top"/>
      <protection locked="0"/>
    </xf>
    <xf numFmtId="9" fontId="5" fillId="3" borderId="9" xfId="2" applyNumberFormat="1" applyFill="1" applyBorder="1" applyAlignment="1" applyProtection="1">
      <alignment horizontal="left" vertical="top"/>
      <protection locked="0"/>
    </xf>
    <xf numFmtId="0" fontId="28" fillId="5" borderId="0" xfId="0" applyFont="1" applyFill="1" applyProtection="1">
      <protection hidden="1"/>
    </xf>
    <xf numFmtId="3" fontId="0" fillId="0" borderId="0" xfId="4" applyNumberFormat="1" applyFont="1" applyFill="1"/>
    <xf numFmtId="0" fontId="0" fillId="2" borderId="0" xfId="0" applyFill="1"/>
    <xf numFmtId="0" fontId="29" fillId="2" borderId="0" xfId="0" applyFont="1" applyFill="1"/>
    <xf numFmtId="0" fontId="7" fillId="2" borderId="13" xfId="2" applyFont="1" applyFill="1" applyBorder="1" applyAlignment="1" applyProtection="1">
      <alignment horizontal="left" vertical="top"/>
      <protection hidden="1"/>
    </xf>
    <xf numFmtId="0" fontId="7" fillId="2" borderId="54" xfId="2" applyFont="1" applyFill="1" applyBorder="1" applyAlignment="1" applyProtection="1">
      <alignment horizontal="left" vertical="top" wrapText="1"/>
      <protection hidden="1"/>
    </xf>
    <xf numFmtId="0" fontId="7" fillId="2" borderId="0" xfId="2" applyFont="1" applyFill="1" applyAlignment="1" applyProtection="1">
      <alignment horizontal="left" vertical="top" wrapText="1"/>
      <protection hidden="1"/>
    </xf>
    <xf numFmtId="0" fontId="7" fillId="2" borderId="21" xfId="2" applyFont="1" applyFill="1" applyBorder="1" applyAlignment="1" applyProtection="1">
      <alignment horizontal="left" vertical="top" wrapText="1"/>
      <protection hidden="1"/>
    </xf>
    <xf numFmtId="0" fontId="7" fillId="2" borderId="54" xfId="1" applyFont="1" applyFill="1" applyBorder="1" applyAlignment="1" applyProtection="1">
      <alignment horizontal="left" vertical="top" wrapText="1"/>
      <protection hidden="1"/>
    </xf>
    <xf numFmtId="167" fontId="5" fillId="0" borderId="55" xfId="3" applyNumberFormat="1" applyFont="1" applyFill="1" applyBorder="1"/>
    <xf numFmtId="167" fontId="5" fillId="0" borderId="56" xfId="3" applyNumberFormat="1" applyFont="1" applyFill="1" applyBorder="1"/>
    <xf numFmtId="167" fontId="5" fillId="0" borderId="0" xfId="3" applyNumberFormat="1" applyFont="1" applyFill="1" applyBorder="1"/>
    <xf numFmtId="167" fontId="5" fillId="0" borderId="0" xfId="3" applyNumberFormat="1" applyFont="1" applyFill="1"/>
    <xf numFmtId="167" fontId="5" fillId="0" borderId="57" xfId="3" applyNumberFormat="1" applyFont="1" applyFill="1" applyBorder="1"/>
    <xf numFmtId="167" fontId="5" fillId="0" borderId="58" xfId="3" applyNumberFormat="1" applyFont="1" applyFill="1" applyBorder="1"/>
    <xf numFmtId="167" fontId="5" fillId="0" borderId="59" xfId="3" applyNumberFormat="1" applyFont="1" applyFill="1" applyBorder="1"/>
    <xf numFmtId="0" fontId="0" fillId="2" borderId="25" xfId="0" applyFill="1" applyBorder="1" applyAlignment="1" applyProtection="1">
      <alignment wrapText="1"/>
      <protection hidden="1"/>
    </xf>
    <xf numFmtId="0" fontId="12" fillId="2" borderId="25" xfId="0" applyFont="1" applyFill="1" applyBorder="1" applyAlignment="1" applyProtection="1">
      <alignment wrapText="1"/>
      <protection hidden="1"/>
    </xf>
    <xf numFmtId="49" fontId="4" fillId="3" borderId="42" xfId="0" applyNumberFormat="1" applyFont="1" applyFill="1" applyBorder="1" applyAlignment="1" applyProtection="1">
      <alignment wrapText="1"/>
      <protection locked="0"/>
    </xf>
    <xf numFmtId="49" fontId="4" fillId="3" borderId="29" xfId="0" applyNumberFormat="1" applyFont="1" applyFill="1" applyBorder="1" applyAlignment="1" applyProtection="1">
      <alignment wrapText="1"/>
      <protection locked="0"/>
    </xf>
    <xf numFmtId="0" fontId="12" fillId="2" borderId="25" xfId="0" applyFont="1" applyFill="1" applyBorder="1" applyAlignment="1" applyProtection="1">
      <alignment vertical="top"/>
      <protection hidden="1"/>
    </xf>
    <xf numFmtId="49" fontId="4" fillId="3" borderId="34" xfId="0" applyNumberFormat="1" applyFont="1" applyFill="1" applyBorder="1" applyAlignment="1" applyProtection="1">
      <alignment wrapText="1"/>
      <protection locked="0"/>
    </xf>
    <xf numFmtId="0" fontId="14" fillId="2" borderId="28" xfId="0" applyFont="1" applyFill="1" applyBorder="1" applyAlignment="1" applyProtection="1">
      <alignment wrapText="1"/>
      <protection hidden="1"/>
    </xf>
    <xf numFmtId="0" fontId="14" fillId="2" borderId="32" xfId="0" applyFont="1" applyFill="1" applyBorder="1" applyAlignment="1" applyProtection="1">
      <alignment wrapText="1"/>
      <protection hidden="1"/>
    </xf>
    <xf numFmtId="0" fontId="0" fillId="2" borderId="0" xfId="0" applyFill="1" applyAlignment="1" applyProtection="1">
      <alignment wrapText="1"/>
      <protection hidden="1"/>
    </xf>
    <xf numFmtId="0" fontId="0" fillId="2" borderId="0" xfId="0" applyFill="1" applyProtection="1">
      <protection hidden="1"/>
    </xf>
    <xf numFmtId="44" fontId="10" fillId="2" borderId="0" xfId="0" applyNumberFormat="1" applyFont="1" applyFill="1" applyAlignment="1" applyProtection="1">
      <alignment wrapText="1"/>
      <protection hidden="1"/>
    </xf>
    <xf numFmtId="44" fontId="15" fillId="2" borderId="0" xfId="0" applyNumberFormat="1" applyFont="1" applyFill="1" applyAlignment="1" applyProtection="1">
      <alignment wrapText="1"/>
      <protection hidden="1"/>
    </xf>
    <xf numFmtId="44" fontId="10" fillId="2" borderId="0" xfId="0" applyNumberFormat="1" applyFont="1" applyFill="1" applyProtection="1">
      <protection hidden="1"/>
    </xf>
    <xf numFmtId="44" fontId="15" fillId="2" borderId="0" xfId="0" applyNumberFormat="1" applyFont="1" applyFill="1" applyProtection="1">
      <protection hidden="1"/>
    </xf>
    <xf numFmtId="44" fontId="4" fillId="2" borderId="0" xfId="0" applyNumberFormat="1" applyFont="1" applyFill="1" applyProtection="1">
      <protection hidden="1"/>
    </xf>
    <xf numFmtId="0" fontId="12" fillId="2" borderId="25" xfId="0" applyFont="1" applyFill="1" applyBorder="1" applyAlignment="1" applyProtection="1">
      <alignment horizontal="left" vertical="top"/>
      <protection hidden="1"/>
    </xf>
    <xf numFmtId="165" fontId="4" fillId="3" borderId="29" xfId="0" applyNumberFormat="1" applyFont="1" applyFill="1" applyBorder="1" applyProtection="1">
      <protection locked="0"/>
    </xf>
    <xf numFmtId="0" fontId="0" fillId="2" borderId="22" xfId="0" applyFill="1" applyBorder="1" applyAlignment="1" applyProtection="1">
      <alignment wrapText="1"/>
      <protection hidden="1"/>
    </xf>
    <xf numFmtId="0" fontId="12" fillId="2" borderId="22" xfId="0" applyFont="1" applyFill="1" applyBorder="1" applyAlignment="1" applyProtection="1">
      <alignment wrapText="1"/>
      <protection hidden="1"/>
    </xf>
    <xf numFmtId="0" fontId="0" fillId="2" borderId="22" xfId="0" applyFill="1" applyBorder="1" applyProtection="1">
      <protection hidden="1"/>
    </xf>
    <xf numFmtId="49" fontId="4" fillId="3" borderId="31" xfId="0" applyNumberFormat="1" applyFont="1" applyFill="1" applyBorder="1" applyAlignment="1" applyProtection="1">
      <alignment wrapText="1"/>
      <protection locked="0"/>
    </xf>
    <xf numFmtId="44" fontId="15" fillId="2" borderId="22" xfId="0" applyNumberFormat="1" applyFont="1" applyFill="1" applyBorder="1" applyAlignment="1" applyProtection="1">
      <alignment wrapText="1"/>
      <protection hidden="1"/>
    </xf>
    <xf numFmtId="44" fontId="4" fillId="3" borderId="34" xfId="0" applyNumberFormat="1" applyFont="1" applyFill="1" applyBorder="1" applyProtection="1">
      <protection locked="0"/>
    </xf>
    <xf numFmtId="44" fontId="4" fillId="3" borderId="62" xfId="0" applyNumberFormat="1" applyFont="1" applyFill="1" applyBorder="1" applyProtection="1">
      <protection locked="0"/>
    </xf>
    <xf numFmtId="44" fontId="15" fillId="2" borderId="25" xfId="0" applyNumberFormat="1" applyFont="1" applyFill="1" applyBorder="1" applyProtection="1">
      <protection hidden="1"/>
    </xf>
    <xf numFmtId="0" fontId="12" fillId="2" borderId="23" xfId="0" applyFont="1" applyFill="1" applyBorder="1" applyAlignment="1" applyProtection="1">
      <alignment horizontal="left" vertical="top" wrapText="1"/>
      <protection hidden="1"/>
    </xf>
    <xf numFmtId="0" fontId="0" fillId="2" borderId="20" xfId="0" applyFill="1" applyBorder="1" applyAlignment="1" applyProtection="1">
      <alignment wrapText="1"/>
      <protection hidden="1"/>
    </xf>
    <xf numFmtId="0" fontId="9" fillId="2" borderId="0" xfId="0" applyFont="1" applyFill="1" applyAlignment="1" applyProtection="1">
      <alignment vertical="top"/>
      <protection hidden="1"/>
    </xf>
    <xf numFmtId="0" fontId="4" fillId="2" borderId="0" xfId="0" applyFont="1" applyFill="1" applyAlignment="1" applyProtection="1">
      <alignment wrapText="1"/>
      <protection hidden="1"/>
    </xf>
    <xf numFmtId="0" fontId="0" fillId="2" borderId="21" xfId="0" applyFill="1" applyBorder="1" applyAlignment="1" applyProtection="1">
      <alignment wrapText="1"/>
      <protection hidden="1"/>
    </xf>
    <xf numFmtId="0" fontId="12" fillId="2" borderId="0" xfId="0" applyFont="1" applyFill="1" applyAlignment="1" applyProtection="1">
      <alignment horizontal="left" vertical="top" wrapText="1"/>
      <protection hidden="1"/>
    </xf>
    <xf numFmtId="0" fontId="14" fillId="2" borderId="0" xfId="0" applyFont="1" applyFill="1" applyAlignment="1" applyProtection="1">
      <alignment wrapText="1"/>
      <protection hidden="1"/>
    </xf>
    <xf numFmtId="0" fontId="10" fillId="2" borderId="0" xfId="0" applyFont="1" applyFill="1" applyAlignment="1" applyProtection="1">
      <alignment horizontal="left" vertical="top" wrapText="1"/>
      <protection hidden="1"/>
    </xf>
    <xf numFmtId="0" fontId="4" fillId="2" borderId="0" xfId="0" applyFont="1" applyFill="1" applyProtection="1">
      <protection hidden="1"/>
    </xf>
    <xf numFmtId="0" fontId="1" fillId="2" borderId="0" xfId="0" applyFont="1" applyFill="1" applyProtection="1">
      <protection hidden="1"/>
    </xf>
    <xf numFmtId="0" fontId="0" fillId="2" borderId="41" xfId="0" applyFill="1" applyBorder="1" applyAlignment="1" applyProtection="1">
      <alignment wrapText="1"/>
      <protection hidden="1"/>
    </xf>
    <xf numFmtId="0" fontId="12" fillId="2" borderId="0" xfId="0" applyFont="1" applyFill="1" applyProtection="1">
      <protection hidden="1"/>
    </xf>
    <xf numFmtId="44" fontId="4" fillId="2" borderId="0" xfId="0" applyNumberFormat="1" applyFont="1" applyFill="1" applyAlignment="1" applyProtection="1">
      <alignment wrapText="1"/>
      <protection hidden="1"/>
    </xf>
    <xf numFmtId="0" fontId="0" fillId="2" borderId="23" xfId="0" applyFill="1" applyBorder="1" applyAlignment="1" applyProtection="1">
      <alignment wrapText="1"/>
      <protection hidden="1"/>
    </xf>
    <xf numFmtId="44" fontId="4" fillId="2" borderId="24" xfId="0" applyNumberFormat="1" applyFont="1" applyFill="1" applyBorder="1" applyProtection="1">
      <protection hidden="1"/>
    </xf>
    <xf numFmtId="0" fontId="17" fillId="2" borderId="24" xfId="0" applyFont="1" applyFill="1" applyBorder="1" applyAlignment="1" applyProtection="1">
      <alignment wrapText="1"/>
      <protection hidden="1"/>
    </xf>
    <xf numFmtId="0" fontId="0" fillId="0" borderId="0" xfId="0" applyProtection="1">
      <protection locked="0" hidden="1"/>
    </xf>
    <xf numFmtId="0" fontId="14" fillId="2" borderId="31" xfId="0" applyFont="1" applyFill="1" applyBorder="1" applyAlignment="1" applyProtection="1">
      <alignment horizontal="center" wrapText="1"/>
      <protection hidden="1"/>
    </xf>
    <xf numFmtId="0" fontId="14" fillId="2" borderId="32" xfId="0" applyFont="1" applyFill="1" applyBorder="1" applyAlignment="1" applyProtection="1">
      <alignment horizontal="center" wrapText="1"/>
      <protection hidden="1"/>
    </xf>
    <xf numFmtId="0" fontId="10" fillId="2" borderId="22" xfId="0" applyFont="1" applyFill="1" applyBorder="1" applyAlignment="1" applyProtection="1">
      <alignment vertical="top" wrapText="1"/>
      <protection hidden="1"/>
    </xf>
    <xf numFmtId="0" fontId="10" fillId="2" borderId="23" xfId="0" applyFont="1" applyFill="1" applyBorder="1" applyAlignment="1" applyProtection="1">
      <alignment vertical="top" wrapText="1"/>
      <protection hidden="1"/>
    </xf>
    <xf numFmtId="0" fontId="11" fillId="2" borderId="22" xfId="0" applyFont="1" applyFill="1" applyBorder="1" applyAlignment="1" applyProtection="1">
      <alignment wrapText="1"/>
      <protection hidden="1"/>
    </xf>
    <xf numFmtId="0" fontId="11" fillId="2" borderId="23" xfId="0" applyFont="1" applyFill="1" applyBorder="1" applyAlignment="1" applyProtection="1">
      <alignment wrapText="1"/>
      <protection hidden="1"/>
    </xf>
    <xf numFmtId="0" fontId="14" fillId="2" borderId="27" xfId="0" applyFont="1" applyFill="1" applyBorder="1" applyAlignment="1" applyProtection="1">
      <alignment horizontal="center" wrapText="1"/>
      <protection hidden="1"/>
    </xf>
    <xf numFmtId="0" fontId="14" fillId="2" borderId="28" xfId="0" applyFont="1" applyFill="1" applyBorder="1" applyAlignment="1" applyProtection="1">
      <alignment horizontal="center" wrapText="1"/>
      <protection hidden="1"/>
    </xf>
    <xf numFmtId="0" fontId="14" fillId="3" borderId="31" xfId="0" applyFont="1" applyFill="1" applyBorder="1" applyAlignment="1" applyProtection="1">
      <alignment wrapText="1"/>
      <protection locked="0"/>
    </xf>
    <xf numFmtId="0" fontId="14" fillId="3" borderId="32" xfId="0" applyFont="1" applyFill="1" applyBorder="1" applyAlignment="1" applyProtection="1">
      <alignment wrapText="1"/>
      <protection locked="0"/>
    </xf>
    <xf numFmtId="0" fontId="14" fillId="3" borderId="27" xfId="0" quotePrefix="1" applyFont="1" applyFill="1" applyBorder="1" applyAlignment="1" applyProtection="1">
      <alignment wrapText="1"/>
      <protection locked="0"/>
    </xf>
    <xf numFmtId="0" fontId="14" fillId="3" borderId="28" xfId="0" applyFont="1" applyFill="1" applyBorder="1" applyAlignment="1" applyProtection="1">
      <alignment wrapText="1"/>
      <protection locked="0"/>
    </xf>
    <xf numFmtId="0" fontId="14" fillId="2" borderId="35" xfId="0" applyFont="1" applyFill="1" applyBorder="1" applyAlignment="1" applyProtection="1">
      <alignment horizontal="center" wrapText="1"/>
      <protection hidden="1"/>
    </xf>
    <xf numFmtId="0" fontId="14" fillId="2" borderId="36" xfId="0" applyFont="1" applyFill="1" applyBorder="1" applyAlignment="1" applyProtection="1">
      <alignment horizontal="center" wrapText="1"/>
      <protection hidden="1"/>
    </xf>
    <xf numFmtId="0" fontId="10" fillId="2" borderId="22" xfId="0" applyFont="1" applyFill="1" applyBorder="1" applyAlignment="1" applyProtection="1">
      <alignment horizontal="left" vertical="top" wrapText="1"/>
      <protection hidden="1"/>
    </xf>
    <xf numFmtId="0" fontId="10" fillId="2" borderId="39" xfId="0" applyFont="1" applyFill="1" applyBorder="1" applyAlignment="1" applyProtection="1">
      <alignment horizontal="left" vertical="top" wrapText="1"/>
      <protection hidden="1"/>
    </xf>
    <xf numFmtId="0" fontId="10" fillId="2" borderId="22" xfId="0" applyFont="1" applyFill="1" applyBorder="1" applyAlignment="1" applyProtection="1">
      <alignment horizontal="center" vertical="top" wrapText="1"/>
      <protection hidden="1"/>
    </xf>
    <xf numFmtId="0" fontId="10" fillId="2" borderId="23" xfId="0" applyFont="1" applyFill="1" applyBorder="1" applyAlignment="1" applyProtection="1">
      <alignment horizontal="center" vertical="top" wrapText="1"/>
      <protection hidden="1"/>
    </xf>
    <xf numFmtId="0" fontId="4" fillId="3" borderId="61" xfId="0" applyFont="1" applyFill="1" applyBorder="1" applyAlignment="1" applyProtection="1">
      <alignment horizontal="left"/>
      <protection locked="0"/>
    </xf>
    <xf numFmtId="0" fontId="14" fillId="3" borderId="31" xfId="0" quotePrefix="1" applyFont="1" applyFill="1" applyBorder="1" applyAlignment="1" applyProtection="1">
      <alignment wrapText="1"/>
      <protection locked="0"/>
    </xf>
    <xf numFmtId="0" fontId="14" fillId="3" borderId="35" xfId="0" quotePrefix="1" applyFont="1" applyFill="1" applyBorder="1" applyAlignment="1" applyProtection="1">
      <alignment wrapText="1"/>
      <protection locked="0"/>
    </xf>
    <xf numFmtId="0" fontId="14" fillId="3" borderId="36" xfId="0" applyFont="1" applyFill="1" applyBorder="1" applyAlignment="1" applyProtection="1">
      <alignment wrapText="1"/>
      <protection locked="0"/>
    </xf>
    <xf numFmtId="0" fontId="14" fillId="2" borderId="22" xfId="0" applyFont="1" applyFill="1" applyBorder="1" applyAlignment="1" applyProtection="1">
      <alignment wrapText="1"/>
      <protection hidden="1"/>
    </xf>
    <xf numFmtId="0" fontId="14" fillId="2" borderId="23" xfId="0" applyFont="1" applyFill="1" applyBorder="1" applyAlignment="1" applyProtection="1">
      <alignment wrapText="1"/>
      <protection hidden="1"/>
    </xf>
    <xf numFmtId="0" fontId="16" fillId="3" borderId="18" xfId="0" applyFont="1" applyFill="1" applyBorder="1" applyAlignment="1">
      <alignment horizontal="left" vertical="top" wrapText="1"/>
    </xf>
    <xf numFmtId="0" fontId="16" fillId="3" borderId="19" xfId="0" applyFont="1" applyFill="1" applyBorder="1" applyAlignment="1">
      <alignment horizontal="left" vertical="top" wrapText="1"/>
    </xf>
    <xf numFmtId="0" fontId="16" fillId="3" borderId="20" xfId="0" applyFont="1" applyFill="1" applyBorder="1" applyAlignment="1">
      <alignment horizontal="left" vertical="top" wrapText="1"/>
    </xf>
    <xf numFmtId="0" fontId="4" fillId="3" borderId="13"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3" borderId="17" xfId="0" applyFont="1" applyFill="1" applyBorder="1" applyAlignment="1" applyProtection="1">
      <alignment horizontal="left" vertical="top" wrapText="1"/>
      <protection locked="0"/>
    </xf>
    <xf numFmtId="0" fontId="4" fillId="3" borderId="40" xfId="0" applyFont="1" applyFill="1" applyBorder="1" applyAlignment="1" applyProtection="1">
      <alignment horizontal="left" vertical="top" wrapText="1"/>
      <protection locked="0"/>
    </xf>
    <xf numFmtId="0" fontId="4" fillId="3" borderId="41" xfId="0" applyFont="1" applyFill="1" applyBorder="1" applyAlignment="1" applyProtection="1">
      <alignment horizontal="left" vertical="top" wrapText="1"/>
      <protection locked="0"/>
    </xf>
    <xf numFmtId="0" fontId="12" fillId="3" borderId="18" xfId="0" applyFont="1" applyFill="1" applyBorder="1" applyAlignment="1">
      <alignment horizontal="left"/>
    </xf>
    <xf numFmtId="0" fontId="12" fillId="3" borderId="19" xfId="0" applyFont="1" applyFill="1" applyBorder="1" applyAlignment="1">
      <alignment horizontal="left"/>
    </xf>
    <xf numFmtId="0" fontId="12" fillId="3" borderId="20" xfId="0" applyFont="1" applyFill="1" applyBorder="1" applyAlignment="1">
      <alignment horizontal="left"/>
    </xf>
    <xf numFmtId="0" fontId="12" fillId="3" borderId="13" xfId="0" applyFont="1" applyFill="1" applyBorder="1" applyAlignment="1">
      <alignment horizontal="left"/>
    </xf>
    <xf numFmtId="0" fontId="12" fillId="3" borderId="0" xfId="0" applyFont="1" applyFill="1" applyAlignment="1">
      <alignment horizontal="left"/>
    </xf>
    <xf numFmtId="0" fontId="12" fillId="3" borderId="21" xfId="0" applyFont="1" applyFill="1" applyBorder="1" applyAlignment="1">
      <alignment horizontal="left"/>
    </xf>
    <xf numFmtId="0" fontId="12" fillId="3" borderId="17" xfId="0" applyFont="1" applyFill="1" applyBorder="1" applyAlignment="1">
      <alignment horizontal="left"/>
    </xf>
    <xf numFmtId="0" fontId="12" fillId="3" borderId="40" xfId="0" applyFont="1" applyFill="1" applyBorder="1" applyAlignment="1">
      <alignment horizontal="left"/>
    </xf>
    <xf numFmtId="0" fontId="12" fillId="3" borderId="41" xfId="0" applyFont="1" applyFill="1" applyBorder="1" applyAlignment="1">
      <alignment horizontal="left"/>
    </xf>
    <xf numFmtId="0" fontId="4" fillId="2" borderId="0" xfId="0" applyFont="1" applyFill="1" applyAlignment="1" applyProtection="1">
      <alignment horizontal="center"/>
      <protection locked="0"/>
    </xf>
    <xf numFmtId="0" fontId="4" fillId="2" borderId="21" xfId="0" applyFont="1" applyFill="1" applyBorder="1" applyAlignment="1" applyProtection="1">
      <alignment horizontal="center"/>
      <protection locked="0"/>
    </xf>
    <xf numFmtId="0" fontId="14" fillId="3" borderId="35" xfId="0" applyFont="1" applyFill="1" applyBorder="1" applyAlignment="1" applyProtection="1">
      <alignment wrapText="1"/>
      <protection locked="0"/>
    </xf>
    <xf numFmtId="0" fontId="10" fillId="2" borderId="23" xfId="0" applyFont="1" applyFill="1" applyBorder="1" applyAlignment="1" applyProtection="1">
      <alignment horizontal="left" vertical="top" wrapText="1"/>
      <protection hidden="1"/>
    </xf>
    <xf numFmtId="0" fontId="7" fillId="2" borderId="46" xfId="1" applyFont="1" applyFill="1" applyBorder="1" applyAlignment="1" applyProtection="1">
      <alignment horizontal="left" vertical="top" wrapText="1"/>
      <protection hidden="1"/>
    </xf>
    <xf numFmtId="0" fontId="7" fillId="2" borderId="44" xfId="1" applyFont="1" applyFill="1" applyBorder="1" applyAlignment="1" applyProtection="1">
      <alignment horizontal="left" vertical="top" wrapText="1"/>
      <protection hidden="1"/>
    </xf>
    <xf numFmtId="0" fontId="7" fillId="3" borderId="22" xfId="2" applyFont="1" applyFill="1" applyBorder="1" applyAlignment="1" applyProtection="1">
      <alignment horizontal="left" vertical="top"/>
      <protection locked="0"/>
    </xf>
    <xf numFmtId="0" fontId="7" fillId="3" borderId="23" xfId="2" applyFont="1" applyFill="1" applyBorder="1" applyAlignment="1" applyProtection="1">
      <alignment horizontal="left" vertical="top"/>
      <protection locked="0"/>
    </xf>
    <xf numFmtId="0" fontId="25" fillId="2" borderId="0" xfId="6" applyFont="1" applyFill="1" applyAlignment="1" applyProtection="1">
      <alignment horizontal="center" vertical="center"/>
      <protection locked="0"/>
    </xf>
    <xf numFmtId="0" fontId="7" fillId="2" borderId="18" xfId="2" applyFont="1" applyFill="1" applyBorder="1" applyAlignment="1" applyProtection="1">
      <alignment horizontal="left" vertical="top"/>
      <protection hidden="1"/>
    </xf>
    <xf numFmtId="0" fontId="7" fillId="2" borderId="13" xfId="2" applyFont="1" applyFill="1" applyBorder="1" applyAlignment="1" applyProtection="1">
      <alignment horizontal="left" vertical="top"/>
      <protection hidden="1"/>
    </xf>
    <xf numFmtId="0" fontId="7" fillId="2" borderId="46" xfId="2" applyFont="1" applyFill="1" applyBorder="1" applyAlignment="1" applyProtection="1">
      <alignment horizontal="left" vertical="top"/>
      <protection hidden="1"/>
    </xf>
    <xf numFmtId="0" fontId="7" fillId="2" borderId="44" xfId="2" applyFont="1" applyFill="1" applyBorder="1" applyAlignment="1" applyProtection="1">
      <alignment horizontal="left" vertical="top"/>
      <protection hidden="1"/>
    </xf>
    <xf numFmtId="0" fontId="7" fillId="2" borderId="46" xfId="2" applyFont="1" applyFill="1" applyBorder="1" applyAlignment="1" applyProtection="1">
      <alignment horizontal="left" vertical="top" wrapText="1"/>
      <protection hidden="1"/>
    </xf>
    <xf numFmtId="0" fontId="7" fillId="2" borderId="44" xfId="2" applyFont="1" applyFill="1" applyBorder="1" applyAlignment="1" applyProtection="1">
      <alignment horizontal="left" vertical="top" wrapText="1"/>
      <protection hidden="1"/>
    </xf>
    <xf numFmtId="0" fontId="7" fillId="2" borderId="19" xfId="2" applyFont="1" applyFill="1" applyBorder="1" applyAlignment="1" applyProtection="1">
      <alignment horizontal="left" vertical="top" wrapText="1"/>
      <protection hidden="1"/>
    </xf>
    <xf numFmtId="0" fontId="7" fillId="2" borderId="40" xfId="2" applyFont="1" applyFill="1" applyBorder="1" applyAlignment="1" applyProtection="1">
      <alignment horizontal="left" vertical="top" wrapText="1"/>
      <protection hidden="1"/>
    </xf>
    <xf numFmtId="0" fontId="7" fillId="2" borderId="22" xfId="2" applyFont="1" applyFill="1" applyBorder="1" applyAlignment="1" applyProtection="1">
      <alignment horizontal="left" vertical="top"/>
      <protection hidden="1"/>
    </xf>
    <xf numFmtId="0" fontId="7" fillId="2" borderId="23" xfId="2" applyFont="1" applyFill="1" applyBorder="1" applyAlignment="1" applyProtection="1">
      <alignment horizontal="left" vertical="top"/>
      <protection hidden="1"/>
    </xf>
    <xf numFmtId="0" fontId="7" fillId="2" borderId="24" xfId="2" applyFont="1" applyFill="1" applyBorder="1" applyAlignment="1" applyProtection="1">
      <alignment horizontal="left" vertical="top"/>
      <protection hidden="1"/>
    </xf>
    <xf numFmtId="0" fontId="5" fillId="3" borderId="33" xfId="2" applyFill="1" applyBorder="1" applyAlignment="1" applyProtection="1">
      <alignment horizontal="left" vertical="top"/>
      <protection locked="0"/>
    </xf>
    <xf numFmtId="0" fontId="5" fillId="3" borderId="50" xfId="2" applyFill="1" applyBorder="1" applyAlignment="1" applyProtection="1">
      <alignment horizontal="left" vertical="top"/>
      <protection locked="0"/>
    </xf>
    <xf numFmtId="0" fontId="5" fillId="3" borderId="45" xfId="2" applyFill="1" applyBorder="1" applyAlignment="1" applyProtection="1">
      <alignment horizontal="left" vertical="top"/>
      <protection locked="0"/>
    </xf>
    <xf numFmtId="0" fontId="5" fillId="3" borderId="48" xfId="2" applyFill="1" applyBorder="1" applyAlignment="1" applyProtection="1">
      <alignment horizontal="left" vertical="top"/>
      <protection locked="0"/>
    </xf>
    <xf numFmtId="0" fontId="5" fillId="3" borderId="49" xfId="2" applyFill="1" applyBorder="1" applyAlignment="1" applyProtection="1">
      <alignment horizontal="left" vertical="top"/>
      <protection locked="0"/>
    </xf>
    <xf numFmtId="0" fontId="5" fillId="3" borderId="52" xfId="2" applyFill="1" applyBorder="1" applyAlignment="1" applyProtection="1">
      <alignment horizontal="left" vertical="top"/>
      <protection locked="0"/>
    </xf>
    <xf numFmtId="0" fontId="7" fillId="2" borderId="0" xfId="2" applyFont="1" applyFill="1" applyAlignment="1" applyProtection="1">
      <alignment horizontal="left" vertical="top" wrapText="1"/>
      <protection hidden="1"/>
    </xf>
    <xf numFmtId="0" fontId="7" fillId="2" borderId="20" xfId="1" applyFont="1" applyFill="1" applyBorder="1" applyAlignment="1" applyProtection="1">
      <alignment horizontal="left" vertical="top"/>
      <protection hidden="1"/>
    </xf>
    <xf numFmtId="0" fontId="7" fillId="2" borderId="21" xfId="1" applyFont="1" applyFill="1" applyBorder="1" applyAlignment="1" applyProtection="1">
      <alignment horizontal="left" vertical="top"/>
      <protection hidden="1"/>
    </xf>
    <xf numFmtId="0" fontId="8" fillId="2" borderId="0" xfId="2" applyFont="1" applyFill="1" applyAlignment="1" applyProtection="1">
      <alignment horizontal="left" vertical="top" wrapText="1"/>
      <protection hidden="1"/>
    </xf>
    <xf numFmtId="0" fontId="7" fillId="2" borderId="54" xfId="2" applyFont="1" applyFill="1" applyBorder="1" applyAlignment="1" applyProtection="1">
      <alignment horizontal="left" vertical="top" wrapText="1"/>
      <protection hidden="1"/>
    </xf>
    <xf numFmtId="0" fontId="7" fillId="2" borderId="54" xfId="2" applyFont="1" applyFill="1" applyBorder="1" applyAlignment="1" applyProtection="1">
      <alignment horizontal="left" vertical="top"/>
      <protection hidden="1"/>
    </xf>
    <xf numFmtId="0" fontId="5" fillId="3" borderId="47" xfId="2" applyFill="1" applyBorder="1" applyAlignment="1" applyProtection="1">
      <alignment horizontal="left" vertical="top"/>
      <protection locked="0"/>
    </xf>
    <xf numFmtId="0" fontId="5" fillId="3" borderId="51" xfId="2" applyFill="1" applyBorder="1" applyAlignment="1" applyProtection="1">
      <alignment horizontal="left" vertical="top"/>
      <protection locked="0"/>
    </xf>
    <xf numFmtId="0" fontId="5" fillId="3" borderId="53" xfId="2" applyFill="1" applyBorder="1" applyAlignment="1" applyProtection="1">
      <alignment horizontal="left" vertical="top"/>
      <protection locked="0"/>
    </xf>
    <xf numFmtId="0" fontId="0" fillId="0" borderId="0" xfId="0" applyAlignment="1">
      <alignment horizontal="center"/>
    </xf>
  </cellXfs>
  <cellStyles count="8">
    <cellStyle name="Hyperlink" xfId="5" builtinId="8"/>
    <cellStyle name="Komma" xfId="4" builtinId="3"/>
    <cellStyle name="Komma 2" xfId="3" xr:uid="{00000000-0005-0000-0000-000001000000}"/>
    <cellStyle name="Procent 2" xfId="7" xr:uid="{37CC11C3-0772-44F4-A755-ACE39B3F6AA2}"/>
    <cellStyle name="Standaard" xfId="0" builtinId="0"/>
    <cellStyle name="Standaard 2" xfId="1" xr:uid="{00000000-0005-0000-0000-000003000000}"/>
    <cellStyle name="Standaard 3" xfId="2" xr:uid="{00000000-0005-0000-0000-000004000000}"/>
    <cellStyle name="Standaard 4" xfId="6" xr:uid="{29C04DDE-40E8-495C-B73D-DD1AD29CA16E}"/>
  </cellStyles>
  <dxfs count="10">
    <dxf>
      <fill>
        <patternFill>
          <bgColor theme="4" tint="0.7999816888943144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28443</xdr:colOff>
      <xdr:row>18</xdr:row>
      <xdr:rowOff>47625</xdr:rowOff>
    </xdr:from>
    <xdr:to>
      <xdr:col>1</xdr:col>
      <xdr:colOff>28443</xdr:colOff>
      <xdr:row>29</xdr:row>
      <xdr:rowOff>22006</xdr:rowOff>
    </xdr:to>
    <xdr:pic>
      <xdr:nvPicPr>
        <xdr:cNvPr id="2" name="Afbeelding 1">
          <a:extLst>
            <a:ext uri="{FF2B5EF4-FFF2-40B4-BE49-F238E27FC236}">
              <a16:creationId xmlns:a16="http://schemas.microsoft.com/office/drawing/2014/main" id="{442D7DCF-50FF-4D1C-B707-5A457FBEC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5143" y="2569845"/>
          <a:ext cx="3050998" cy="1818421"/>
        </a:xfrm>
        <a:prstGeom prst="rect">
          <a:avLst/>
        </a:prstGeom>
      </xdr:spPr>
    </xdr:pic>
    <xdr:clientData/>
  </xdr:twoCellAnchor>
  <xdr:twoCellAnchor editAs="oneCell">
    <xdr:from>
      <xdr:col>1</xdr:col>
      <xdr:colOff>218694</xdr:colOff>
      <xdr:row>35</xdr:row>
      <xdr:rowOff>1588</xdr:rowOff>
    </xdr:from>
    <xdr:to>
      <xdr:col>1</xdr:col>
      <xdr:colOff>218694</xdr:colOff>
      <xdr:row>43</xdr:row>
      <xdr:rowOff>103291</xdr:rowOff>
    </xdr:to>
    <xdr:pic>
      <xdr:nvPicPr>
        <xdr:cNvPr id="3" name="Afbeelding 2">
          <a:extLst>
            <a:ext uri="{FF2B5EF4-FFF2-40B4-BE49-F238E27FC236}">
              <a16:creationId xmlns:a16="http://schemas.microsoft.com/office/drawing/2014/main" id="{BEAD2394-550A-43CB-A653-C5D3AFE165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5394" y="5373688"/>
          <a:ext cx="2730245" cy="1442823"/>
        </a:xfrm>
        <a:prstGeom prst="rect">
          <a:avLst/>
        </a:prstGeom>
      </xdr:spPr>
    </xdr:pic>
    <xdr:clientData/>
  </xdr:twoCellAnchor>
  <xdr:twoCellAnchor editAs="oneCell">
    <xdr:from>
      <xdr:col>6</xdr:col>
      <xdr:colOff>408821</xdr:colOff>
      <xdr:row>35</xdr:row>
      <xdr:rowOff>11113</xdr:rowOff>
    </xdr:from>
    <xdr:to>
      <xdr:col>6</xdr:col>
      <xdr:colOff>408821</xdr:colOff>
      <xdr:row>43</xdr:row>
      <xdr:rowOff>96189</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12</xdr:col>
      <xdr:colOff>124747</xdr:colOff>
      <xdr:row>34</xdr:row>
      <xdr:rowOff>153986</xdr:rowOff>
    </xdr:from>
    <xdr:to>
      <xdr:col>12</xdr:col>
      <xdr:colOff>124747</xdr:colOff>
      <xdr:row>39</xdr:row>
      <xdr:rowOff>146049</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1</xdr:col>
      <xdr:colOff>0</xdr:colOff>
      <xdr:row>76</xdr:row>
      <xdr:rowOff>143379</xdr:rowOff>
    </xdr:from>
    <xdr:to>
      <xdr:col>1</xdr:col>
      <xdr:colOff>0</xdr:colOff>
      <xdr:row>84</xdr:row>
      <xdr:rowOff>66674</xdr:rowOff>
    </xdr:to>
    <xdr:pic>
      <xdr:nvPicPr>
        <xdr:cNvPr id="6" name="Afbeelding 5">
          <a:extLst>
            <a:ext uri="{FF2B5EF4-FFF2-40B4-BE49-F238E27FC236}">
              <a16:creationId xmlns:a16="http://schemas.microsoft.com/office/drawing/2014/main" id="{C0DCC6CE-D146-477F-BE07-28006987493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66700" y="12091539"/>
          <a:ext cx="7097829" cy="1264415"/>
        </a:xfrm>
        <a:prstGeom prst="rect">
          <a:avLst/>
        </a:prstGeom>
      </xdr:spPr>
    </xdr:pic>
    <xdr:clientData/>
  </xdr:twoCellAnchor>
  <xdr:twoCellAnchor editAs="oneCell">
    <xdr:from>
      <xdr:col>1</xdr:col>
      <xdr:colOff>0</xdr:colOff>
      <xdr:row>91</xdr:row>
      <xdr:rowOff>14285</xdr:rowOff>
    </xdr:from>
    <xdr:to>
      <xdr:col>1</xdr:col>
      <xdr:colOff>0</xdr:colOff>
      <xdr:row>100</xdr:row>
      <xdr:rowOff>61722</xdr:rowOff>
    </xdr:to>
    <xdr:pic>
      <xdr:nvPicPr>
        <xdr:cNvPr id="7" name="Afbeelding 6">
          <a:extLst>
            <a:ext uri="{FF2B5EF4-FFF2-40B4-BE49-F238E27FC236}">
              <a16:creationId xmlns:a16="http://schemas.microsoft.com/office/drawing/2014/main" id="{4A24E508-1061-4275-9469-BF80C9F9F7A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66700" y="14416085"/>
          <a:ext cx="5192366" cy="1556197"/>
        </a:xfrm>
        <a:prstGeom prst="rect">
          <a:avLst/>
        </a:prstGeom>
      </xdr:spPr>
    </xdr:pic>
    <xdr:clientData/>
  </xdr:twoCellAnchor>
  <xdr:twoCellAnchor editAs="oneCell">
    <xdr:from>
      <xdr:col>12</xdr:col>
      <xdr:colOff>28575</xdr:colOff>
      <xdr:row>0</xdr:row>
      <xdr:rowOff>0</xdr:rowOff>
    </xdr:from>
    <xdr:to>
      <xdr:col>12</xdr:col>
      <xdr:colOff>28575</xdr:colOff>
      <xdr:row>4</xdr:row>
      <xdr:rowOff>32385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6</xdr:col>
      <xdr:colOff>79198</xdr:colOff>
      <xdr:row>28</xdr:row>
      <xdr:rowOff>142021</xdr:rowOff>
    </xdr:to>
    <xdr:pic>
      <xdr:nvPicPr>
        <xdr:cNvPr id="9" name="Afbeelding 8">
          <a:extLst>
            <a:ext uri="{FF2B5EF4-FFF2-40B4-BE49-F238E27FC236}">
              <a16:creationId xmlns:a16="http://schemas.microsoft.com/office/drawing/2014/main" id="{09D49648-7558-46B0-92F1-A8C7E8574D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6700" y="2522220"/>
          <a:ext cx="3050998" cy="1818421"/>
        </a:xfrm>
        <a:prstGeom prst="rect">
          <a:avLst/>
        </a:prstGeom>
      </xdr:spPr>
    </xdr:pic>
    <xdr:clientData/>
  </xdr:twoCellAnchor>
  <xdr:twoCellAnchor editAs="oneCell">
    <xdr:from>
      <xdr:col>1</xdr:col>
      <xdr:colOff>0</xdr:colOff>
      <xdr:row>34</xdr:row>
      <xdr:rowOff>15242</xdr:rowOff>
    </xdr:from>
    <xdr:to>
      <xdr:col>5</xdr:col>
      <xdr:colOff>352805</xdr:colOff>
      <xdr:row>42</xdr:row>
      <xdr:rowOff>116945</xdr:rowOff>
    </xdr:to>
    <xdr:pic>
      <xdr:nvPicPr>
        <xdr:cNvPr id="10" name="Afbeelding 9">
          <a:extLst>
            <a:ext uri="{FF2B5EF4-FFF2-40B4-BE49-F238E27FC236}">
              <a16:creationId xmlns:a16="http://schemas.microsoft.com/office/drawing/2014/main" id="{8A549FD9-1A6D-4306-9C0B-B45BCC96DA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66700" y="5219702"/>
          <a:ext cx="2730245" cy="1442823"/>
        </a:xfrm>
        <a:prstGeom prst="rect">
          <a:avLst/>
        </a:prstGeom>
      </xdr:spPr>
    </xdr:pic>
    <xdr:clientData/>
  </xdr:twoCellAnchor>
  <xdr:twoCellAnchor editAs="oneCell">
    <xdr:from>
      <xdr:col>6</xdr:col>
      <xdr:colOff>190127</xdr:colOff>
      <xdr:row>34</xdr:row>
      <xdr:rowOff>24767</xdr:rowOff>
    </xdr:from>
    <xdr:to>
      <xdr:col>11</xdr:col>
      <xdr:colOff>149606</xdr:colOff>
      <xdr:row>42</xdr:row>
      <xdr:rowOff>109843</xdr:rowOff>
    </xdr:to>
    <xdr:pic>
      <xdr:nvPicPr>
        <xdr:cNvPr id="11" name="Afbeelding 10">
          <a:extLst>
            <a:ext uri="{FF2B5EF4-FFF2-40B4-BE49-F238E27FC236}">
              <a16:creationId xmlns:a16="http://schemas.microsoft.com/office/drawing/2014/main" id="{DC96BD99-F42B-4FCD-8C8A-2301791DEE6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428627" y="5229227"/>
          <a:ext cx="2931279" cy="1426196"/>
        </a:xfrm>
        <a:prstGeom prst="rect">
          <a:avLst/>
        </a:prstGeom>
      </xdr:spPr>
    </xdr:pic>
    <xdr:clientData/>
  </xdr:twoCellAnchor>
  <xdr:twoCellAnchor editAs="oneCell">
    <xdr:from>
      <xdr:col>11</xdr:col>
      <xdr:colOff>500413</xdr:colOff>
      <xdr:row>34</xdr:row>
      <xdr:rowOff>0</xdr:rowOff>
    </xdr:from>
    <xdr:to>
      <xdr:col>15</xdr:col>
      <xdr:colOff>70088</xdr:colOff>
      <xdr:row>38</xdr:row>
      <xdr:rowOff>159703</xdr:rowOff>
    </xdr:to>
    <xdr:pic>
      <xdr:nvPicPr>
        <xdr:cNvPr id="12" name="Afbeelding 11">
          <a:extLst>
            <a:ext uri="{FF2B5EF4-FFF2-40B4-BE49-F238E27FC236}">
              <a16:creationId xmlns:a16="http://schemas.microsoft.com/office/drawing/2014/main" id="{3F98FB36-9B22-4A6B-AC84-26F8676091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710713" y="5204460"/>
          <a:ext cx="2665300" cy="830263"/>
        </a:xfrm>
        <a:prstGeom prst="rect">
          <a:avLst/>
        </a:prstGeom>
      </xdr:spPr>
    </xdr:pic>
    <xdr:clientData/>
  </xdr:twoCellAnchor>
  <xdr:twoCellAnchor editAs="oneCell">
    <xdr:from>
      <xdr:col>1</xdr:col>
      <xdr:colOff>0</xdr:colOff>
      <xdr:row>91</xdr:row>
      <xdr:rowOff>38546</xdr:rowOff>
    </xdr:from>
    <xdr:to>
      <xdr:col>9</xdr:col>
      <xdr:colOff>437486</xdr:colOff>
      <xdr:row>100</xdr:row>
      <xdr:rowOff>85983</xdr:rowOff>
    </xdr:to>
    <xdr:pic>
      <xdr:nvPicPr>
        <xdr:cNvPr id="16" name="Afbeelding 15">
          <a:extLst>
            <a:ext uri="{FF2B5EF4-FFF2-40B4-BE49-F238E27FC236}">
              <a16:creationId xmlns:a16="http://schemas.microsoft.com/office/drawing/2014/main" id="{F017BDE7-4E0D-4760-B611-6E8850AE5E4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66700" y="14440346"/>
          <a:ext cx="5192366" cy="1556197"/>
        </a:xfrm>
        <a:prstGeom prst="rect">
          <a:avLst/>
        </a:prstGeom>
      </xdr:spPr>
    </xdr:pic>
    <xdr:clientData/>
  </xdr:twoCellAnchor>
  <xdr:twoCellAnchor editAs="oneCell">
    <xdr:from>
      <xdr:col>0</xdr:col>
      <xdr:colOff>243840</xdr:colOff>
      <xdr:row>76</xdr:row>
      <xdr:rowOff>26267</xdr:rowOff>
    </xdr:from>
    <xdr:to>
      <xdr:col>14</xdr:col>
      <xdr:colOff>224790</xdr:colOff>
      <xdr:row>85</xdr:row>
      <xdr:rowOff>1</xdr:rowOff>
    </xdr:to>
    <xdr:pic>
      <xdr:nvPicPr>
        <xdr:cNvPr id="14" name="Afbeelding 13">
          <a:extLst>
            <a:ext uri="{FF2B5EF4-FFF2-40B4-BE49-F238E27FC236}">
              <a16:creationId xmlns:a16="http://schemas.microsoft.com/office/drawing/2014/main" id="{777FC929-B77A-1632-D528-D7A1DC770AD6}"/>
            </a:ext>
          </a:extLst>
        </xdr:cNvPr>
        <xdr:cNvPicPr>
          <a:picLocks noChangeAspect="1"/>
        </xdr:cNvPicPr>
      </xdr:nvPicPr>
      <xdr:blipFill>
        <a:blip xmlns:r="http://schemas.openxmlformats.org/officeDocument/2006/relationships" r:embed="rId8"/>
        <a:stretch>
          <a:fillRect/>
        </a:stretch>
      </xdr:blipFill>
      <xdr:spPr>
        <a:xfrm>
          <a:off x="243840" y="11974427"/>
          <a:ext cx="8336280" cy="1482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1302522</xdr:colOff>
      <xdr:row>0</xdr:row>
      <xdr:rowOff>312420</xdr:rowOff>
    </xdr:to>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1302522" cy="3124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jectnet.zonmw.nl/" TargetMode="External"/><Relationship Id="rId1" Type="http://schemas.openxmlformats.org/officeDocument/2006/relationships/hyperlink" Target="https://mijn.zonmw.n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140"/>
  <sheetViews>
    <sheetView topLeftCell="A49" workbookViewId="0">
      <selection activeCell="M4" sqref="M4"/>
    </sheetView>
  </sheetViews>
  <sheetFormatPr defaultColWidth="0" defaultRowHeight="13.2" customHeight="1" zeroHeight="1" x14ac:dyDescent="0.25"/>
  <cols>
    <col min="1" max="1" width="3.77734375" style="24" customWidth="1"/>
    <col min="2" max="13" width="8.6640625" style="24" customWidth="1"/>
    <col min="14" max="16" width="14" style="24" customWidth="1"/>
    <col min="17" max="17" width="29" style="24" customWidth="1"/>
    <col min="18" max="16384" width="8.6640625" style="24" hidden="1"/>
  </cols>
  <sheetData>
    <row r="1" spans="1:17" s="76" customFormat="1" ht="17.399999999999999" x14ac:dyDescent="0.3">
      <c r="A1" s="76" t="s">
        <v>32</v>
      </c>
    </row>
    <row r="2" spans="1:17" x14ac:dyDescent="0.25"/>
    <row r="3" spans="1:17" s="78" customFormat="1" ht="15" x14ac:dyDescent="0.25">
      <c r="A3" s="77" t="s">
        <v>17</v>
      </c>
      <c r="B3" s="77" t="s">
        <v>33</v>
      </c>
      <c r="C3" s="77"/>
      <c r="D3" s="77"/>
      <c r="E3" s="77"/>
      <c r="F3" s="77"/>
      <c r="G3" s="77"/>
      <c r="H3" s="77"/>
      <c r="I3" s="77"/>
      <c r="J3" s="77"/>
      <c r="K3" s="77"/>
      <c r="L3" s="77"/>
      <c r="M3" s="24"/>
      <c r="N3" s="24"/>
      <c r="O3" s="24"/>
      <c r="P3" s="24"/>
      <c r="Q3" s="24"/>
    </row>
    <row r="4" spans="1:17" x14ac:dyDescent="0.25"/>
    <row r="5" spans="1:17" x14ac:dyDescent="0.25">
      <c r="B5" s="24" t="s">
        <v>140</v>
      </c>
    </row>
    <row r="6" spans="1:17" x14ac:dyDescent="0.25"/>
    <row r="7" spans="1:17" s="78" customFormat="1" ht="15" x14ac:dyDescent="0.25">
      <c r="A7" s="77" t="s">
        <v>18</v>
      </c>
      <c r="B7" s="77" t="s">
        <v>34</v>
      </c>
      <c r="C7" s="77"/>
      <c r="D7" s="77"/>
      <c r="E7" s="77"/>
      <c r="F7" s="77"/>
      <c r="G7" s="77"/>
      <c r="H7" s="77"/>
      <c r="I7" s="77"/>
      <c r="J7" s="77"/>
      <c r="K7" s="77"/>
      <c r="L7" s="77"/>
      <c r="M7" s="77"/>
      <c r="N7" s="77"/>
      <c r="O7" s="77"/>
      <c r="P7" s="77"/>
      <c r="Q7" s="77"/>
    </row>
    <row r="8" spans="1:17" x14ac:dyDescent="0.25"/>
    <row r="9" spans="1:17" s="158" customFormat="1" ht="15" x14ac:dyDescent="0.25">
      <c r="A9" s="166" t="s">
        <v>19</v>
      </c>
      <c r="B9" s="166" t="s">
        <v>145</v>
      </c>
      <c r="C9" s="157"/>
      <c r="D9" s="157"/>
      <c r="E9" s="157"/>
      <c r="F9" s="157"/>
      <c r="G9" s="157"/>
      <c r="H9" s="157"/>
      <c r="I9" s="157"/>
      <c r="J9" s="157"/>
      <c r="K9" s="157"/>
      <c r="L9" s="157"/>
      <c r="M9" s="157"/>
      <c r="N9" s="157"/>
      <c r="O9" s="157"/>
      <c r="P9" s="157"/>
      <c r="Q9" s="157"/>
    </row>
    <row r="10" spans="1:17" x14ac:dyDescent="0.25"/>
    <row r="11" spans="1:17" s="78" customFormat="1" ht="15" x14ac:dyDescent="0.25">
      <c r="A11" s="77" t="s">
        <v>20</v>
      </c>
      <c r="B11" s="77" t="s">
        <v>146</v>
      </c>
      <c r="C11" s="77"/>
      <c r="D11" s="77"/>
      <c r="E11" s="77"/>
      <c r="F11" s="77"/>
      <c r="G11" s="77"/>
      <c r="H11" s="77"/>
      <c r="I11" s="77"/>
      <c r="J11" s="77"/>
      <c r="K11" s="77"/>
      <c r="L11" s="77"/>
      <c r="M11" s="77"/>
      <c r="N11" s="77"/>
      <c r="O11" s="77"/>
      <c r="P11" s="77"/>
      <c r="Q11" s="77"/>
    </row>
    <row r="12" spans="1:17" x14ac:dyDescent="0.25"/>
    <row r="13" spans="1:17" s="78" customFormat="1" ht="15" x14ac:dyDescent="0.25">
      <c r="A13" s="77" t="s">
        <v>23</v>
      </c>
      <c r="B13" s="77" t="s">
        <v>35</v>
      </c>
      <c r="C13" s="77"/>
      <c r="D13" s="77"/>
      <c r="E13" s="77"/>
      <c r="F13" s="77"/>
      <c r="G13" s="77"/>
      <c r="H13" s="77"/>
      <c r="I13" s="77"/>
      <c r="J13" s="77"/>
      <c r="K13" s="77"/>
      <c r="L13" s="77"/>
      <c r="M13" s="77"/>
      <c r="N13" s="77"/>
      <c r="O13" s="77"/>
      <c r="P13" s="77"/>
      <c r="Q13" s="77"/>
    </row>
    <row r="14" spans="1:17" x14ac:dyDescent="0.25"/>
    <row r="15" spans="1:17" ht="15.6" x14ac:dyDescent="0.3">
      <c r="B15" s="79" t="s">
        <v>74</v>
      </c>
    </row>
    <row r="16" spans="1:17" x14ac:dyDescent="0.25"/>
    <row r="17" spans="1:3" x14ac:dyDescent="0.25">
      <c r="A17" s="134">
        <v>1</v>
      </c>
      <c r="B17" s="24" t="s">
        <v>94</v>
      </c>
    </row>
    <row r="18" spans="1:3" x14ac:dyDescent="0.25">
      <c r="A18" s="134">
        <v>2</v>
      </c>
      <c r="B18" s="24" t="s">
        <v>95</v>
      </c>
    </row>
    <row r="19" spans="1:3" x14ac:dyDescent="0.25">
      <c r="A19" s="134"/>
    </row>
    <row r="20" spans="1:3" x14ac:dyDescent="0.25">
      <c r="A20" s="134"/>
    </row>
    <row r="21" spans="1:3" x14ac:dyDescent="0.25">
      <c r="A21" s="134"/>
    </row>
    <row r="22" spans="1:3" x14ac:dyDescent="0.25">
      <c r="A22" s="134"/>
    </row>
    <row r="23" spans="1:3" x14ac:dyDescent="0.25">
      <c r="A23" s="134"/>
    </row>
    <row r="24" spans="1:3" x14ac:dyDescent="0.25">
      <c r="A24" s="134"/>
    </row>
    <row r="25" spans="1:3" x14ac:dyDescent="0.25">
      <c r="A25" s="134"/>
    </row>
    <row r="26" spans="1:3" x14ac:dyDescent="0.25">
      <c r="A26" s="134"/>
    </row>
    <row r="27" spans="1:3" x14ac:dyDescent="0.25">
      <c r="A27" s="134"/>
    </row>
    <row r="28" spans="1:3" x14ac:dyDescent="0.25">
      <c r="A28" s="134"/>
    </row>
    <row r="29" spans="1:3" x14ac:dyDescent="0.25">
      <c r="A29" s="134"/>
    </row>
    <row r="30" spans="1:3" x14ac:dyDescent="0.25">
      <c r="A30" s="134"/>
    </row>
    <row r="31" spans="1:3" x14ac:dyDescent="0.25">
      <c r="A31" s="134">
        <v>3</v>
      </c>
      <c r="B31" s="24" t="s">
        <v>96</v>
      </c>
    </row>
    <row r="32" spans="1:3" x14ac:dyDescent="0.25">
      <c r="A32" s="134"/>
      <c r="B32" s="24" t="s">
        <v>3</v>
      </c>
      <c r="C32" s="24" t="s">
        <v>21</v>
      </c>
    </row>
    <row r="33" spans="1:3" x14ac:dyDescent="0.25">
      <c r="A33" s="134"/>
      <c r="B33" s="24" t="s">
        <v>4</v>
      </c>
      <c r="C33" s="24" t="s">
        <v>22</v>
      </c>
    </row>
    <row r="34" spans="1:3" x14ac:dyDescent="0.25">
      <c r="A34" s="134"/>
      <c r="B34" s="24" t="s">
        <v>36</v>
      </c>
      <c r="C34" s="24" t="s">
        <v>7</v>
      </c>
    </row>
    <row r="35" spans="1:3" x14ac:dyDescent="0.25">
      <c r="A35" s="134"/>
    </row>
    <row r="36" spans="1:3" x14ac:dyDescent="0.25">
      <c r="A36" s="134"/>
    </row>
    <row r="37" spans="1:3" x14ac:dyDescent="0.25">
      <c r="A37" s="134"/>
    </row>
    <row r="38" spans="1:3" x14ac:dyDescent="0.25">
      <c r="A38" s="134"/>
    </row>
    <row r="39" spans="1:3" x14ac:dyDescent="0.25">
      <c r="A39" s="134"/>
    </row>
    <row r="40" spans="1:3" x14ac:dyDescent="0.25">
      <c r="A40" s="134"/>
    </row>
    <row r="41" spans="1:3" x14ac:dyDescent="0.25">
      <c r="A41" s="134"/>
    </row>
    <row r="42" spans="1:3" x14ac:dyDescent="0.25">
      <c r="A42" s="134"/>
    </row>
    <row r="43" spans="1:3" x14ac:dyDescent="0.25">
      <c r="A43" s="134"/>
    </row>
    <row r="44" spans="1:3" x14ac:dyDescent="0.25">
      <c r="A44" s="134"/>
    </row>
    <row r="45" spans="1:3" x14ac:dyDescent="0.25">
      <c r="A45" s="134">
        <v>4</v>
      </c>
      <c r="B45" s="24" t="s">
        <v>150</v>
      </c>
    </row>
    <row r="46" spans="1:3" x14ac:dyDescent="0.25">
      <c r="A46" s="134">
        <v>5</v>
      </c>
      <c r="B46" s="24" t="s">
        <v>151</v>
      </c>
    </row>
    <row r="47" spans="1:3" x14ac:dyDescent="0.25">
      <c r="A47" s="134"/>
    </row>
    <row r="48" spans="1:3" x14ac:dyDescent="0.25">
      <c r="A48" s="134">
        <v>6</v>
      </c>
      <c r="B48" s="24" t="s">
        <v>152</v>
      </c>
    </row>
    <row r="49" spans="1:17" x14ac:dyDescent="0.25">
      <c r="A49" s="134">
        <v>7</v>
      </c>
      <c r="B49" s="24" t="s">
        <v>153</v>
      </c>
    </row>
    <row r="50" spans="1:17" x14ac:dyDescent="0.25">
      <c r="A50" s="134"/>
      <c r="B50" s="80" t="s">
        <v>97</v>
      </c>
    </row>
    <row r="51" spans="1:17" x14ac:dyDescent="0.25">
      <c r="A51" s="134"/>
    </row>
    <row r="52" spans="1:17" ht="15.6" x14ac:dyDescent="0.3">
      <c r="A52" s="134"/>
      <c r="B52" s="79" t="s">
        <v>98</v>
      </c>
    </row>
    <row r="53" spans="1:17" x14ac:dyDescent="0.25">
      <c r="A53" s="134"/>
    </row>
    <row r="54" spans="1:17" x14ac:dyDescent="0.25">
      <c r="A54" s="134">
        <v>8</v>
      </c>
      <c r="B54" s="24" t="s">
        <v>154</v>
      </c>
    </row>
    <row r="55" spans="1:17" x14ac:dyDescent="0.25">
      <c r="A55" s="134">
        <v>9</v>
      </c>
      <c r="B55" s="24" t="s">
        <v>155</v>
      </c>
    </row>
    <row r="56" spans="1:17" x14ac:dyDescent="0.25">
      <c r="A56" s="134">
        <v>10</v>
      </c>
      <c r="B56" s="24" t="s">
        <v>156</v>
      </c>
    </row>
    <row r="57" spans="1:17" x14ac:dyDescent="0.25">
      <c r="A57" s="134">
        <v>11</v>
      </c>
      <c r="B57" s="24" t="s">
        <v>157</v>
      </c>
    </row>
    <row r="58" spans="1:17" x14ac:dyDescent="0.25"/>
    <row r="59" spans="1:17" s="76" customFormat="1" ht="17.399999999999999" x14ac:dyDescent="0.3">
      <c r="A59" s="81" t="s">
        <v>25</v>
      </c>
      <c r="B59" s="81" t="s">
        <v>99</v>
      </c>
      <c r="C59" s="81"/>
      <c r="D59" s="81"/>
      <c r="E59" s="81"/>
      <c r="F59" s="81"/>
      <c r="G59" s="81"/>
      <c r="H59" s="81"/>
      <c r="I59" s="81"/>
      <c r="J59" s="81"/>
      <c r="K59" s="81"/>
      <c r="L59" s="81"/>
      <c r="M59" s="81"/>
      <c r="N59" s="81"/>
      <c r="O59" s="81"/>
      <c r="P59" s="81"/>
      <c r="Q59" s="81"/>
    </row>
    <row r="60" spans="1:17" s="78" customFormat="1" ht="15" x14ac:dyDescent="0.25"/>
    <row r="61" spans="1:17" s="78" customFormat="1" ht="15" x14ac:dyDescent="0.25">
      <c r="B61" s="78" t="s">
        <v>100</v>
      </c>
    </row>
    <row r="62" spans="1:17" x14ac:dyDescent="0.25">
      <c r="B62" s="24" t="s">
        <v>158</v>
      </c>
    </row>
    <row r="63" spans="1:17" x14ac:dyDescent="0.25">
      <c r="B63" s="24" t="s">
        <v>159</v>
      </c>
    </row>
    <row r="64" spans="1:17" x14ac:dyDescent="0.25">
      <c r="B64" s="24" t="s">
        <v>24</v>
      </c>
    </row>
    <row r="65" spans="1:17" ht="15" x14ac:dyDescent="0.25">
      <c r="B65" s="78" t="s">
        <v>101</v>
      </c>
    </row>
    <row r="66" spans="1:17" x14ac:dyDescent="0.25">
      <c r="B66" s="24" t="s">
        <v>160</v>
      </c>
    </row>
    <row r="67" spans="1:17" x14ac:dyDescent="0.25">
      <c r="B67" s="24" t="s">
        <v>161</v>
      </c>
    </row>
    <row r="68" spans="1:17" x14ac:dyDescent="0.25">
      <c r="B68" s="24" t="s">
        <v>24</v>
      </c>
    </row>
    <row r="69" spans="1:17" x14ac:dyDescent="0.25"/>
    <row r="70" spans="1:17" s="76" customFormat="1" ht="17.399999999999999" x14ac:dyDescent="0.3">
      <c r="A70" s="81" t="s">
        <v>26</v>
      </c>
      <c r="B70" s="81" t="s">
        <v>102</v>
      </c>
      <c r="C70" s="81"/>
      <c r="D70" s="81"/>
      <c r="E70" s="81"/>
      <c r="F70" s="81"/>
      <c r="G70" s="81"/>
      <c r="H70" s="81"/>
      <c r="I70" s="81"/>
      <c r="J70" s="81"/>
      <c r="K70" s="81"/>
      <c r="L70" s="81"/>
      <c r="M70" s="81"/>
      <c r="N70" s="81"/>
      <c r="O70" s="81"/>
      <c r="P70" s="81"/>
      <c r="Q70" s="81"/>
    </row>
    <row r="71" spans="1:17" x14ac:dyDescent="0.25"/>
    <row r="72" spans="1:17" x14ac:dyDescent="0.25">
      <c r="B72" s="149" t="s">
        <v>144</v>
      </c>
    </row>
    <row r="73" spans="1:17" x14ac:dyDescent="0.25">
      <c r="B73" s="149" t="s">
        <v>143</v>
      </c>
    </row>
    <row r="74" spans="1:17" x14ac:dyDescent="0.25"/>
    <row r="75" spans="1:17" x14ac:dyDescent="0.25">
      <c r="A75" s="134">
        <v>12</v>
      </c>
      <c r="B75" s="24" t="s">
        <v>162</v>
      </c>
    </row>
    <row r="76" spans="1:17" x14ac:dyDescent="0.25">
      <c r="A76" s="134">
        <v>13</v>
      </c>
      <c r="B76" s="24" t="s">
        <v>163</v>
      </c>
    </row>
    <row r="77" spans="1:17" x14ac:dyDescent="0.25"/>
    <row r="78" spans="1:17" x14ac:dyDescent="0.25"/>
    <row r="79" spans="1:17" x14ac:dyDescent="0.25"/>
    <row r="80" spans="1:17" x14ac:dyDescent="0.25"/>
    <row r="81" spans="1:17" x14ac:dyDescent="0.25"/>
    <row r="82" spans="1:17" x14ac:dyDescent="0.25"/>
    <row r="83" spans="1:17" x14ac:dyDescent="0.25"/>
    <row r="84" spans="1:17" x14ac:dyDescent="0.25"/>
    <row r="85" spans="1:17" x14ac:dyDescent="0.25"/>
    <row r="86" spans="1:17" x14ac:dyDescent="0.25">
      <c r="A86" s="134">
        <v>14</v>
      </c>
      <c r="B86" s="24" t="s">
        <v>141</v>
      </c>
    </row>
    <row r="87" spans="1:17" x14ac:dyDescent="0.25"/>
    <row r="88" spans="1:17" s="76" customFormat="1" ht="17.399999999999999" x14ac:dyDescent="0.3">
      <c r="A88" s="81" t="s">
        <v>147</v>
      </c>
      <c r="B88" s="81" t="s">
        <v>103</v>
      </c>
      <c r="C88" s="81"/>
      <c r="D88" s="81"/>
      <c r="E88" s="81"/>
      <c r="F88" s="81"/>
      <c r="G88" s="81"/>
      <c r="H88" s="81"/>
      <c r="I88" s="81"/>
      <c r="J88" s="81"/>
      <c r="K88" s="81"/>
      <c r="L88" s="81"/>
      <c r="M88" s="81"/>
      <c r="N88" s="81"/>
      <c r="O88" s="81"/>
      <c r="P88" s="81"/>
      <c r="Q88" s="81"/>
    </row>
    <row r="89" spans="1:17" s="76" customFormat="1" ht="17.399999999999999" x14ac:dyDescent="0.3"/>
    <row r="90" spans="1:17" x14ac:dyDescent="0.25">
      <c r="A90" s="134">
        <v>15</v>
      </c>
      <c r="B90" s="24" t="s">
        <v>165</v>
      </c>
    </row>
    <row r="91" spans="1:17" x14ac:dyDescent="0.25">
      <c r="A91" s="134">
        <v>16</v>
      </c>
      <c r="B91" s="24" t="s">
        <v>164</v>
      </c>
    </row>
    <row r="92" spans="1:17" x14ac:dyDescent="0.25"/>
    <row r="93" spans="1:17" x14ac:dyDescent="0.25"/>
    <row r="94" spans="1:17" x14ac:dyDescent="0.25"/>
    <row r="95" spans="1:17" x14ac:dyDescent="0.25"/>
    <row r="96" spans="1:17" x14ac:dyDescent="0.25"/>
    <row r="97" spans="1:17" x14ac:dyDescent="0.25"/>
    <row r="98" spans="1:17" x14ac:dyDescent="0.25"/>
    <row r="99" spans="1:17" x14ac:dyDescent="0.25"/>
    <row r="100" spans="1:17" x14ac:dyDescent="0.25"/>
    <row r="101" spans="1:17" x14ac:dyDescent="0.25"/>
    <row r="102" spans="1:17" x14ac:dyDescent="0.25">
      <c r="A102" s="134">
        <v>17</v>
      </c>
      <c r="B102" s="24" t="s">
        <v>166</v>
      </c>
    </row>
    <row r="103" spans="1:17" x14ac:dyDescent="0.25"/>
    <row r="104" spans="1:17" s="76" customFormat="1" ht="17.399999999999999" x14ac:dyDescent="0.3">
      <c r="A104" s="81" t="s">
        <v>148</v>
      </c>
      <c r="B104" s="81" t="s">
        <v>105</v>
      </c>
      <c r="C104" s="81"/>
      <c r="D104" s="81"/>
      <c r="E104" s="81"/>
      <c r="F104" s="81"/>
      <c r="G104" s="81"/>
      <c r="H104" s="81"/>
      <c r="I104" s="81"/>
      <c r="J104" s="81"/>
      <c r="K104" s="81"/>
      <c r="L104" s="81"/>
      <c r="M104" s="81"/>
      <c r="N104" s="81"/>
      <c r="O104" s="81"/>
      <c r="P104" s="81"/>
      <c r="Q104" s="81"/>
    </row>
    <row r="105" spans="1:17" s="76" customFormat="1" ht="17.399999999999999" x14ac:dyDescent="0.3"/>
    <row r="106" spans="1:17" x14ac:dyDescent="0.25">
      <c r="A106" s="134">
        <v>18</v>
      </c>
      <c r="B106" s="24" t="s">
        <v>106</v>
      </c>
    </row>
    <row r="107" spans="1:17" x14ac:dyDescent="0.25">
      <c r="A107" s="134">
        <v>19</v>
      </c>
      <c r="B107" s="24" t="s">
        <v>107</v>
      </c>
    </row>
    <row r="108" spans="1:17" x14ac:dyDescent="0.25">
      <c r="A108" s="134">
        <v>20</v>
      </c>
      <c r="B108" s="24" t="s">
        <v>108</v>
      </c>
    </row>
    <row r="109" spans="1:17" x14ac:dyDescent="0.25">
      <c r="A109" s="134">
        <v>21</v>
      </c>
      <c r="B109" s="24" t="s">
        <v>109</v>
      </c>
    </row>
    <row r="110" spans="1:17" x14ac:dyDescent="0.25">
      <c r="A110" s="134">
        <v>22</v>
      </c>
      <c r="B110" s="24" t="s">
        <v>104</v>
      </c>
    </row>
    <row r="111" spans="1:17" x14ac:dyDescent="0.25"/>
    <row r="112" spans="1:17" s="76" customFormat="1" ht="17.399999999999999" x14ac:dyDescent="0.3">
      <c r="A112" s="81" t="s">
        <v>149</v>
      </c>
      <c r="B112" s="81" t="s">
        <v>110</v>
      </c>
      <c r="C112" s="81"/>
      <c r="D112" s="81"/>
      <c r="E112" s="81"/>
      <c r="F112" s="81"/>
      <c r="G112" s="81"/>
      <c r="H112" s="81"/>
      <c r="I112" s="81"/>
      <c r="J112" s="81"/>
      <c r="K112" s="81"/>
      <c r="L112" s="81"/>
      <c r="M112" s="81"/>
      <c r="N112" s="81"/>
      <c r="O112" s="81"/>
      <c r="P112" s="81"/>
      <c r="Q112" s="81"/>
    </row>
    <row r="113" spans="1:17" s="76" customFormat="1" ht="17.399999999999999" x14ac:dyDescent="0.3"/>
    <row r="114" spans="1:17" x14ac:dyDescent="0.25">
      <c r="A114" s="134">
        <v>23</v>
      </c>
      <c r="B114" s="24" t="s">
        <v>111</v>
      </c>
    </row>
    <row r="115" spans="1:17" x14ac:dyDescent="0.25">
      <c r="A115" s="134">
        <v>24</v>
      </c>
      <c r="B115" s="24" t="s">
        <v>112</v>
      </c>
    </row>
    <row r="116" spans="1:17" x14ac:dyDescent="0.25">
      <c r="A116" s="134">
        <v>25</v>
      </c>
      <c r="B116" s="24" t="s">
        <v>108</v>
      </c>
    </row>
    <row r="117" spans="1:17" x14ac:dyDescent="0.25">
      <c r="A117" s="134">
        <v>26</v>
      </c>
      <c r="B117" s="24" t="s">
        <v>109</v>
      </c>
    </row>
    <row r="118" spans="1:17" x14ac:dyDescent="0.25">
      <c r="A118" s="134">
        <v>27</v>
      </c>
      <c r="B118" s="24" t="s">
        <v>104</v>
      </c>
    </row>
    <row r="119" spans="1:17" ht="12.75" customHeight="1" x14ac:dyDescent="0.25">
      <c r="A119" s="134">
        <v>28</v>
      </c>
      <c r="B119" s="24" t="s">
        <v>136</v>
      </c>
    </row>
    <row r="120" spans="1:17" x14ac:dyDescent="0.25">
      <c r="A120" s="134">
        <v>29</v>
      </c>
      <c r="B120" s="24" t="s">
        <v>137</v>
      </c>
    </row>
    <row r="121" spans="1:17" x14ac:dyDescent="0.25">
      <c r="A121" s="134">
        <v>30</v>
      </c>
      <c r="B121" s="24" t="s">
        <v>142</v>
      </c>
    </row>
    <row r="122" spans="1:17" x14ac:dyDescent="0.25"/>
    <row r="123" spans="1:17" s="76" customFormat="1" ht="17.399999999999999" x14ac:dyDescent="0.3">
      <c r="A123" s="81" t="s">
        <v>27</v>
      </c>
      <c r="B123" s="81" t="s">
        <v>113</v>
      </c>
      <c r="C123" s="81"/>
      <c r="D123" s="81"/>
      <c r="E123" s="81"/>
      <c r="F123" s="81"/>
      <c r="G123" s="81"/>
      <c r="H123" s="81"/>
      <c r="I123" s="81"/>
      <c r="J123" s="81"/>
      <c r="K123" s="81"/>
      <c r="L123" s="81"/>
      <c r="M123" s="81"/>
      <c r="N123" s="81"/>
      <c r="O123" s="81"/>
      <c r="P123" s="81"/>
      <c r="Q123" s="81"/>
    </row>
    <row r="124" spans="1:17" x14ac:dyDescent="0.25"/>
    <row r="125" spans="1:17" x14ac:dyDescent="0.25">
      <c r="A125" s="134">
        <v>31</v>
      </c>
      <c r="B125" s="24" t="s">
        <v>114</v>
      </c>
    </row>
    <row r="126" spans="1:17" x14ac:dyDescent="0.25"/>
    <row r="127" spans="1:17" ht="17.399999999999999" x14ac:dyDescent="0.3">
      <c r="A127" s="81" t="s">
        <v>28</v>
      </c>
      <c r="B127" s="81" t="s">
        <v>115</v>
      </c>
      <c r="C127" s="81"/>
      <c r="D127" s="81"/>
      <c r="E127" s="81"/>
      <c r="F127" s="81"/>
      <c r="G127" s="81"/>
      <c r="H127" s="81"/>
      <c r="I127" s="81"/>
      <c r="J127" s="81"/>
      <c r="K127" s="81"/>
      <c r="L127" s="81"/>
      <c r="M127" s="81"/>
      <c r="N127" s="81"/>
      <c r="O127" s="81"/>
      <c r="P127" s="81"/>
      <c r="Q127" s="81"/>
    </row>
    <row r="128" spans="1:17" x14ac:dyDescent="0.25"/>
    <row r="129" spans="1:17" x14ac:dyDescent="0.25">
      <c r="A129" s="134">
        <v>32</v>
      </c>
      <c r="B129" s="24" t="s">
        <v>116</v>
      </c>
    </row>
    <row r="130" spans="1:17" x14ac:dyDescent="0.25">
      <c r="A130" s="134">
        <v>33</v>
      </c>
      <c r="B130" s="24" t="s">
        <v>117</v>
      </c>
    </row>
    <row r="131" spans="1:17" x14ac:dyDescent="0.25"/>
    <row r="132" spans="1:17" ht="17.399999999999999" x14ac:dyDescent="0.3">
      <c r="A132" s="81" t="s">
        <v>29</v>
      </c>
      <c r="B132" s="81" t="s">
        <v>118</v>
      </c>
      <c r="C132" s="81"/>
      <c r="D132" s="81"/>
      <c r="E132" s="81"/>
      <c r="F132" s="81"/>
      <c r="G132" s="81"/>
      <c r="H132" s="81"/>
      <c r="I132" s="81"/>
      <c r="J132" s="81"/>
      <c r="K132" s="81"/>
      <c r="L132" s="81"/>
      <c r="M132" s="81"/>
      <c r="N132" s="81"/>
      <c r="O132" s="81"/>
      <c r="P132" s="81"/>
      <c r="Q132" s="81"/>
    </row>
    <row r="133" spans="1:17" x14ac:dyDescent="0.25"/>
    <row r="134" spans="1:17" x14ac:dyDescent="0.25">
      <c r="A134" s="134">
        <v>34</v>
      </c>
      <c r="B134" s="24" t="s">
        <v>120</v>
      </c>
    </row>
    <row r="135" spans="1:17" x14ac:dyDescent="0.25"/>
    <row r="136" spans="1:17" x14ac:dyDescent="0.25">
      <c r="A136" s="134">
        <v>35</v>
      </c>
      <c r="B136" s="24" t="s">
        <v>123</v>
      </c>
    </row>
    <row r="137" spans="1:17" x14ac:dyDescent="0.25">
      <c r="B137" s="24" t="s">
        <v>121</v>
      </c>
      <c r="L137" s="82" t="s">
        <v>30</v>
      </c>
    </row>
    <row r="138" spans="1:17" x14ac:dyDescent="0.25">
      <c r="A138" s="83"/>
      <c r="B138" s="83" t="s">
        <v>119</v>
      </c>
      <c r="E138" s="82"/>
    </row>
    <row r="139" spans="1:17" x14ac:dyDescent="0.25">
      <c r="B139" s="24" t="s">
        <v>122</v>
      </c>
      <c r="L139" s="82" t="s">
        <v>31</v>
      </c>
    </row>
    <row r="140" spans="1:17" ht="13.2" customHeight="1" x14ac:dyDescent="0.25"/>
  </sheetData>
  <sheetProtection algorithmName="SHA-512" hashValue="SLCilpcF4C6cOPmGleIRDnj8hMfkunfzBHOVrH/MtPDB+12pP4kIMcoIEL7jir/8b8UCIF5RilyjnhROyE67eQ==" saltValue="G+4xDD26Ry1lrn/8sJ6L8w==" spinCount="100000" sheet="1" objects="1" scenarios="1"/>
  <hyperlinks>
    <hyperlink ref="L139" r:id="rId1" xr:uid="{37372B1E-CF18-48D0-80D4-CF1E36926A6A}"/>
    <hyperlink ref="L137" r:id="rId2" xr:uid="{C3DD70CD-EA78-48F3-84FA-1E9290196122}"/>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pageSetUpPr fitToPage="1"/>
  </sheetPr>
  <dimension ref="A1:P42"/>
  <sheetViews>
    <sheetView tabSelected="1" zoomScaleNormal="100" workbookViewId="0">
      <selection activeCell="B6" sqref="B6"/>
    </sheetView>
  </sheetViews>
  <sheetFormatPr defaultColWidth="0" defaultRowHeight="0" customHeight="1" zeroHeight="1" x14ac:dyDescent="0.25"/>
  <cols>
    <col min="1" max="1" width="5.109375" style="119" customWidth="1"/>
    <col min="2" max="2" width="26" style="119" customWidth="1"/>
    <col min="3" max="3" width="29.109375" style="119" customWidth="1"/>
    <col min="4" max="4" width="21.109375" style="119" customWidth="1"/>
    <col min="5" max="5" width="24.33203125" style="119" customWidth="1"/>
    <col min="6" max="6" width="28.6640625" style="119" customWidth="1"/>
    <col min="7" max="7" width="22.109375" style="119" customWidth="1"/>
    <col min="8" max="8" width="24.6640625" style="119" customWidth="1"/>
    <col min="9" max="9" width="22.77734375" style="119" customWidth="1"/>
    <col min="10" max="10" width="8.77734375" style="109" customWidth="1"/>
    <col min="11" max="12" width="8.77734375" style="109" hidden="1" customWidth="1"/>
    <col min="13" max="16" width="0" style="120" hidden="1" customWidth="1"/>
    <col min="17" max="16384" width="8.77734375" style="120" hidden="1"/>
  </cols>
  <sheetData>
    <row r="1" spans="1:10" ht="30" customHeight="1" x14ac:dyDescent="0.25">
      <c r="A1" s="22"/>
      <c r="B1" s="23"/>
      <c r="C1" s="23"/>
      <c r="D1" s="274" t="s">
        <v>125</v>
      </c>
      <c r="E1" s="274"/>
      <c r="F1" s="274"/>
      <c r="G1" s="274"/>
      <c r="H1" s="274"/>
      <c r="I1" s="23"/>
    </row>
    <row r="2" spans="1:10" ht="21" customHeight="1" thickBot="1" x14ac:dyDescent="0.3">
      <c r="A2" s="25"/>
      <c r="B2" s="26"/>
      <c r="C2" s="26"/>
      <c r="D2" s="26"/>
      <c r="E2" s="26"/>
      <c r="F2" s="26"/>
      <c r="G2" s="26"/>
      <c r="H2" s="26"/>
      <c r="I2" s="26"/>
    </row>
    <row r="3" spans="1:10" ht="13.2" x14ac:dyDescent="0.25">
      <c r="A3" s="275" t="s">
        <v>0</v>
      </c>
      <c r="B3" s="277" t="s">
        <v>126</v>
      </c>
      <c r="C3" s="279" t="s">
        <v>127</v>
      </c>
      <c r="D3" s="279" t="s">
        <v>128</v>
      </c>
      <c r="E3" s="281" t="s">
        <v>132</v>
      </c>
      <c r="F3" s="279" t="s">
        <v>133</v>
      </c>
      <c r="G3" s="279" t="s">
        <v>129</v>
      </c>
      <c r="H3" s="281" t="s">
        <v>134</v>
      </c>
      <c r="I3" s="270" t="s">
        <v>130</v>
      </c>
      <c r="J3" s="150"/>
    </row>
    <row r="4" spans="1:10" ht="13.8" thickBot="1" x14ac:dyDescent="0.3">
      <c r="A4" s="276"/>
      <c r="B4" s="278"/>
      <c r="C4" s="280"/>
      <c r="D4" s="280"/>
      <c r="E4" s="282"/>
      <c r="F4" s="280"/>
      <c r="G4" s="280"/>
      <c r="H4" s="282"/>
      <c r="I4" s="271"/>
      <c r="J4" s="150"/>
    </row>
    <row r="5" spans="1:10" ht="13.8" hidden="1" thickBot="1" x14ac:dyDescent="0.3">
      <c r="A5" s="170"/>
      <c r="B5" s="40"/>
      <c r="C5" s="173"/>
      <c r="D5" s="171"/>
      <c r="E5" s="172"/>
      <c r="F5" s="171"/>
      <c r="G5" s="171"/>
      <c r="H5" s="172"/>
      <c r="I5" s="174"/>
      <c r="J5" s="150"/>
    </row>
    <row r="6" spans="1:10" ht="13.2" x14ac:dyDescent="0.25">
      <c r="A6" s="110">
        <v>1</v>
      </c>
      <c r="B6" s="111"/>
      <c r="C6" s="112"/>
      <c r="D6" s="151">
        <f>SUMIFS(Budget!F$7:F$106,Budget!E$7:E$106,B6)</f>
        <v>0</v>
      </c>
      <c r="E6" s="152">
        <f>SUMIFS(Budget!F$113:F$140,Budget!E$113:E$140,B6)</f>
        <v>0</v>
      </c>
      <c r="F6" s="151">
        <f>SUMIFS(Budget!F$147:F$184,Budget!E$147:E$184,B6)</f>
        <v>0</v>
      </c>
      <c r="G6" s="113">
        <f t="shared" ref="G6:G20" si="0">+D6+E6+F6</f>
        <v>0</v>
      </c>
      <c r="H6" s="153">
        <f>SUMIFS(Budget!G$7:G$184,Budget!E$7:E$184,B6)</f>
        <v>0</v>
      </c>
      <c r="I6" s="114">
        <f t="shared" ref="I6:I20" si="1">+G6-H6</f>
        <v>0</v>
      </c>
      <c r="J6" s="150"/>
    </row>
    <row r="7" spans="1:10" ht="13.5" customHeight="1" x14ac:dyDescent="0.25">
      <c r="A7" s="115">
        <v>2</v>
      </c>
      <c r="B7" s="111"/>
      <c r="C7" s="112"/>
      <c r="D7" s="151">
        <f>SUMIFS(Budget!F$7:F$106,Budget!E$7:E$106,B7)</f>
        <v>0</v>
      </c>
      <c r="E7" s="152">
        <f>SUMIFS(Budget!F$113:F$140,Budget!E$113:E$140,B7)</f>
        <v>0</v>
      </c>
      <c r="F7" s="151">
        <f>SUMIFS(Budget!F$147:F$184,Budget!E$147:E$184,B7)</f>
        <v>0</v>
      </c>
      <c r="G7" s="113">
        <f t="shared" si="0"/>
        <v>0</v>
      </c>
      <c r="H7" s="153">
        <f>SUMIFS(Budget!G$7:G$184,Budget!E$7:E$184,B7)</f>
        <v>0</v>
      </c>
      <c r="I7" s="114">
        <f t="shared" si="1"/>
        <v>0</v>
      </c>
      <c r="J7" s="150"/>
    </row>
    <row r="8" spans="1:10" ht="13.5" customHeight="1" x14ac:dyDescent="0.25">
      <c r="A8" s="115">
        <v>3</v>
      </c>
      <c r="B8" s="111"/>
      <c r="C8" s="112"/>
      <c r="D8" s="151">
        <f>SUMIFS(Budget!F$7:F$106,Budget!E$7:E$106,B8)</f>
        <v>0</v>
      </c>
      <c r="E8" s="152">
        <f>SUMIFS(Budget!F$113:F$140,Budget!E$113:E$140,B8)</f>
        <v>0</v>
      </c>
      <c r="F8" s="151">
        <f>SUMIFS(Budget!F$147:F$184,Budget!E$147:E$184,B8)</f>
        <v>0</v>
      </c>
      <c r="G8" s="113">
        <f t="shared" si="0"/>
        <v>0</v>
      </c>
      <c r="H8" s="153">
        <f>SUMIFS(Budget!G$7:G$184,Budget!E$7:E$184,B8)</f>
        <v>0</v>
      </c>
      <c r="I8" s="114">
        <f t="shared" si="1"/>
        <v>0</v>
      </c>
      <c r="J8" s="150"/>
    </row>
    <row r="9" spans="1:10" ht="13.5" customHeight="1" x14ac:dyDescent="0.25">
      <c r="A9" s="115">
        <v>4</v>
      </c>
      <c r="B9" s="111"/>
      <c r="C9" s="112"/>
      <c r="D9" s="151">
        <f>SUMIFS(Budget!F$7:F$106,Budget!E$7:E$106,B9)</f>
        <v>0</v>
      </c>
      <c r="E9" s="152">
        <f>SUMIFS(Budget!F$113:F$140,Budget!E$113:E$140,B9)</f>
        <v>0</v>
      </c>
      <c r="F9" s="151">
        <f>SUMIFS(Budget!F$147:F$184,Budget!E$147:E$184,B9)</f>
        <v>0</v>
      </c>
      <c r="G9" s="113">
        <f t="shared" si="0"/>
        <v>0</v>
      </c>
      <c r="H9" s="153">
        <f>SUMIFS(Budget!G$7:G$184,Budget!E$7:E$184,B9)</f>
        <v>0</v>
      </c>
      <c r="I9" s="114">
        <f t="shared" si="1"/>
        <v>0</v>
      </c>
      <c r="J9" s="150"/>
    </row>
    <row r="10" spans="1:10" ht="13.5" customHeight="1" x14ac:dyDescent="0.25">
      <c r="A10" s="115">
        <v>5</v>
      </c>
      <c r="B10" s="111"/>
      <c r="C10" s="112"/>
      <c r="D10" s="151">
        <f>SUMIFS(Budget!F$7:F$106,Budget!E$7:E$106,B10)</f>
        <v>0</v>
      </c>
      <c r="E10" s="152">
        <f>SUMIFS(Budget!F$113:F$140,Budget!E$113:E$140,B10)</f>
        <v>0</v>
      </c>
      <c r="F10" s="151">
        <f>SUMIFS(Budget!F$147:F$184,Budget!E$147:E$184,B10)</f>
        <v>0</v>
      </c>
      <c r="G10" s="113">
        <f t="shared" si="0"/>
        <v>0</v>
      </c>
      <c r="H10" s="153">
        <f>SUMIFS(Budget!G$7:G$184,Budget!E$7:E$184,B10)</f>
        <v>0</v>
      </c>
      <c r="I10" s="114">
        <f t="shared" si="1"/>
        <v>0</v>
      </c>
      <c r="J10" s="150"/>
    </row>
    <row r="11" spans="1:10" ht="13.5" customHeight="1" x14ac:dyDescent="0.25">
      <c r="A11" s="115">
        <v>6</v>
      </c>
      <c r="B11" s="111"/>
      <c r="C11" s="112"/>
      <c r="D11" s="151">
        <f>SUMIFS(Budget!F$7:F$106,Budget!E$7:E$106,B11)</f>
        <v>0</v>
      </c>
      <c r="E11" s="152">
        <f>SUMIFS(Budget!F$113:F$140,Budget!E$113:E$140,B11)</f>
        <v>0</v>
      </c>
      <c r="F11" s="151">
        <f>SUMIFS(Budget!F$147:F$184,Budget!E$147:E$184,B11)</f>
        <v>0</v>
      </c>
      <c r="G11" s="113">
        <f t="shared" si="0"/>
        <v>0</v>
      </c>
      <c r="H11" s="153">
        <f>SUMIFS(Budget!G$7:G$184,Budget!E$7:E$184,B11)</f>
        <v>0</v>
      </c>
      <c r="I11" s="114">
        <f t="shared" si="1"/>
        <v>0</v>
      </c>
      <c r="J11" s="150"/>
    </row>
    <row r="12" spans="1:10" ht="13.5" customHeight="1" x14ac:dyDescent="0.25">
      <c r="A12" s="115">
        <v>7</v>
      </c>
      <c r="B12" s="111"/>
      <c r="C12" s="112"/>
      <c r="D12" s="151">
        <f>SUMIFS(Budget!F$7:F$106,Budget!E$7:E$106,B12)</f>
        <v>0</v>
      </c>
      <c r="E12" s="152">
        <f>SUMIFS(Budget!F$113:F$140,Budget!E$113:E$140,B12)</f>
        <v>0</v>
      </c>
      <c r="F12" s="151">
        <f>SUMIFS(Budget!F$147:F$184,Budget!E$147:E$184,B12)</f>
        <v>0</v>
      </c>
      <c r="G12" s="113">
        <f t="shared" si="0"/>
        <v>0</v>
      </c>
      <c r="H12" s="153">
        <f>SUMIFS(Budget!G$7:G$184,Budget!E$7:E$184,B12)</f>
        <v>0</v>
      </c>
      <c r="I12" s="114">
        <f t="shared" si="1"/>
        <v>0</v>
      </c>
      <c r="J12" s="150"/>
    </row>
    <row r="13" spans="1:10" ht="13.5" customHeight="1" x14ac:dyDescent="0.25">
      <c r="A13" s="115">
        <v>8</v>
      </c>
      <c r="B13" s="111"/>
      <c r="C13" s="112"/>
      <c r="D13" s="151">
        <f>SUMIFS(Budget!F$7:F$106,Budget!E$7:E$106,B13)</f>
        <v>0</v>
      </c>
      <c r="E13" s="152">
        <f>SUMIFS(Budget!F$113:F$140,Budget!E$113:E$140,B13)</f>
        <v>0</v>
      </c>
      <c r="F13" s="151">
        <f>SUMIFS(Budget!F$147:F$184,Budget!E$147:E$184,B13)</f>
        <v>0</v>
      </c>
      <c r="G13" s="113">
        <f t="shared" si="0"/>
        <v>0</v>
      </c>
      <c r="H13" s="153">
        <f>SUMIFS(Budget!G$7:G$184,Budget!E$7:E$184,B13)</f>
        <v>0</v>
      </c>
      <c r="I13" s="114">
        <f t="shared" si="1"/>
        <v>0</v>
      </c>
      <c r="J13" s="150"/>
    </row>
    <row r="14" spans="1:10" ht="13.5" customHeight="1" x14ac:dyDescent="0.25">
      <c r="A14" s="115">
        <v>9</v>
      </c>
      <c r="B14" s="111"/>
      <c r="C14" s="112"/>
      <c r="D14" s="151">
        <f>SUMIFS(Budget!F$7:F$106,Budget!E$7:E$106,B14)</f>
        <v>0</v>
      </c>
      <c r="E14" s="152">
        <f>SUMIFS(Budget!F$113:F$140,Budget!E$113:E$140,B14)</f>
        <v>0</v>
      </c>
      <c r="F14" s="151">
        <f>SUMIFS(Budget!F$147:F$184,Budget!E$147:E$184,B14)</f>
        <v>0</v>
      </c>
      <c r="G14" s="113">
        <f t="shared" si="0"/>
        <v>0</v>
      </c>
      <c r="H14" s="153">
        <f>SUMIFS(Budget!G$7:G$184,Budget!E$7:E$184,B14)</f>
        <v>0</v>
      </c>
      <c r="I14" s="114">
        <f t="shared" si="1"/>
        <v>0</v>
      </c>
      <c r="J14" s="150"/>
    </row>
    <row r="15" spans="1:10" ht="13.5" customHeight="1" x14ac:dyDescent="0.25">
      <c r="A15" s="115">
        <v>10</v>
      </c>
      <c r="B15" s="111"/>
      <c r="C15" s="112"/>
      <c r="D15" s="151">
        <f>SUMIFS(Budget!F$7:F$106,Budget!E$7:E$106,B15)</f>
        <v>0</v>
      </c>
      <c r="E15" s="152">
        <f>SUMIFS(Budget!F$113:F$140,Budget!E$113:E$140,B15)</f>
        <v>0</v>
      </c>
      <c r="F15" s="151">
        <f>SUMIFS(Budget!F$147:F$184,Budget!E$147:E$184,B15)</f>
        <v>0</v>
      </c>
      <c r="G15" s="113">
        <f t="shared" si="0"/>
        <v>0</v>
      </c>
      <c r="H15" s="153">
        <f>SUMIFS(Budget!G$7:G$184,Budget!E$7:E$184,B15)</f>
        <v>0</v>
      </c>
      <c r="I15" s="114">
        <f t="shared" si="1"/>
        <v>0</v>
      </c>
      <c r="J15" s="150"/>
    </row>
    <row r="16" spans="1:10" ht="13.5" customHeight="1" x14ac:dyDescent="0.25">
      <c r="A16" s="115">
        <v>11</v>
      </c>
      <c r="B16" s="111"/>
      <c r="C16" s="112"/>
      <c r="D16" s="151">
        <f>SUMIFS(Budget!F$7:F$106,Budget!E$7:E$106,B16)</f>
        <v>0</v>
      </c>
      <c r="E16" s="152">
        <f>SUMIFS(Budget!F$113:F$140,Budget!E$113:E$140,B16)</f>
        <v>0</v>
      </c>
      <c r="F16" s="151">
        <f>SUMIFS(Budget!F$147:F$184,Budget!E$147:E$184,B16)</f>
        <v>0</v>
      </c>
      <c r="G16" s="113">
        <f t="shared" si="0"/>
        <v>0</v>
      </c>
      <c r="H16" s="153">
        <f>SUMIFS(Budget!G$7:G$184,Budget!E$7:E$184,B16)</f>
        <v>0</v>
      </c>
      <c r="I16" s="114">
        <f t="shared" si="1"/>
        <v>0</v>
      </c>
      <c r="J16" s="150"/>
    </row>
    <row r="17" spans="1:10" ht="13.5" customHeight="1" x14ac:dyDescent="0.25">
      <c r="A17" s="115">
        <v>12</v>
      </c>
      <c r="B17" s="111"/>
      <c r="C17" s="112"/>
      <c r="D17" s="151">
        <f>SUMIFS(Budget!F$7:F$106,Budget!E$7:E$106,B17)</f>
        <v>0</v>
      </c>
      <c r="E17" s="152">
        <f>SUMIFS(Budget!F$113:F$140,Budget!E$113:E$140,B17)</f>
        <v>0</v>
      </c>
      <c r="F17" s="151">
        <f>SUMIFS(Budget!F$147:F$184,Budget!E$147:E$184,B17)</f>
        <v>0</v>
      </c>
      <c r="G17" s="113">
        <f t="shared" si="0"/>
        <v>0</v>
      </c>
      <c r="H17" s="153">
        <f>SUMIFS(Budget!G$7:G$184,Budget!E$7:E$184,B17)</f>
        <v>0</v>
      </c>
      <c r="I17" s="114">
        <f t="shared" si="1"/>
        <v>0</v>
      </c>
      <c r="J17" s="150"/>
    </row>
    <row r="18" spans="1:10" ht="13.5" customHeight="1" x14ac:dyDescent="0.25">
      <c r="A18" s="115">
        <v>13</v>
      </c>
      <c r="B18" s="111"/>
      <c r="C18" s="112"/>
      <c r="D18" s="151">
        <f>SUMIFS(Budget!F$7:F$106,Budget!E$7:E$106,B18)</f>
        <v>0</v>
      </c>
      <c r="E18" s="152">
        <f>SUMIFS(Budget!F$113:F$140,Budget!E$113:E$140,B18)</f>
        <v>0</v>
      </c>
      <c r="F18" s="151">
        <f>SUMIFS(Budget!F$147:F$184,Budget!E$147:E$184,B18)</f>
        <v>0</v>
      </c>
      <c r="G18" s="113">
        <f t="shared" si="0"/>
        <v>0</v>
      </c>
      <c r="H18" s="153">
        <f>SUMIFS(Budget!G$7:G$184,Budget!E$7:E$184,B18)</f>
        <v>0</v>
      </c>
      <c r="I18" s="114">
        <f t="shared" si="1"/>
        <v>0</v>
      </c>
      <c r="J18" s="150"/>
    </row>
    <row r="19" spans="1:10" ht="13.5" customHeight="1" x14ac:dyDescent="0.25">
      <c r="A19" s="115">
        <v>14</v>
      </c>
      <c r="B19" s="111"/>
      <c r="C19" s="112"/>
      <c r="D19" s="151">
        <f>SUMIFS(Budget!F$7:F$106,Budget!E$7:E$106,B19)</f>
        <v>0</v>
      </c>
      <c r="E19" s="152">
        <f>SUMIFS(Budget!F$113:F$140,Budget!E$113:E$140,B19)</f>
        <v>0</v>
      </c>
      <c r="F19" s="151">
        <f>SUMIFS(Budget!F$147:F$184,Budget!E$147:E$184,B19)</f>
        <v>0</v>
      </c>
      <c r="G19" s="113">
        <f t="shared" si="0"/>
        <v>0</v>
      </c>
      <c r="H19" s="153">
        <f>SUMIFS(Budget!G$7:G$184,Budget!E$7:E$184,B19)</f>
        <v>0</v>
      </c>
      <c r="I19" s="114">
        <f t="shared" si="1"/>
        <v>0</v>
      </c>
      <c r="J19" s="150"/>
    </row>
    <row r="20" spans="1:10" ht="13.5" customHeight="1" thickBot="1" x14ac:dyDescent="0.3">
      <c r="A20" s="116">
        <v>15</v>
      </c>
      <c r="B20" s="117"/>
      <c r="C20" s="112"/>
      <c r="D20" s="151">
        <f>SUMIFS(Budget!F$7:F$106,Budget!E$7:E$106,B20)</f>
        <v>0</v>
      </c>
      <c r="E20" s="152">
        <f>SUMIFS(Budget!F$113:F$140,Budget!E$113:E$140,B20)</f>
        <v>0</v>
      </c>
      <c r="F20" s="151">
        <f>SUMIFS(Budget!F$147:F$184,Budget!E$147:E$184,B20)</f>
        <v>0</v>
      </c>
      <c r="G20" s="113">
        <f t="shared" si="0"/>
        <v>0</v>
      </c>
      <c r="H20" s="153">
        <f>SUMIFS(Budget!G$7:G$184,Budget!E$7:E$184,B20)</f>
        <v>0</v>
      </c>
      <c r="I20" s="114">
        <f t="shared" si="1"/>
        <v>0</v>
      </c>
      <c r="J20" s="150"/>
    </row>
    <row r="21" spans="1:10" ht="18.75" customHeight="1" thickBot="1" x14ac:dyDescent="0.3">
      <c r="A21" s="26"/>
      <c r="B21" s="272" t="s">
        <v>131</v>
      </c>
      <c r="C21" s="273"/>
      <c r="D21" s="154">
        <f t="shared" ref="D21:I21" si="2">SUM(D6:D20)</f>
        <v>0</v>
      </c>
      <c r="E21" s="155">
        <f t="shared" si="2"/>
        <v>0</v>
      </c>
      <c r="F21" s="154">
        <f t="shared" si="2"/>
        <v>0</v>
      </c>
      <c r="G21" s="154">
        <f t="shared" si="2"/>
        <v>0</v>
      </c>
      <c r="H21" s="155">
        <f t="shared" si="2"/>
        <v>0</v>
      </c>
      <c r="I21" s="118">
        <f t="shared" si="2"/>
        <v>0</v>
      </c>
      <c r="J21" s="150"/>
    </row>
    <row r="22" spans="1:10" ht="13.8" hidden="1" x14ac:dyDescent="0.25">
      <c r="A22" s="23"/>
      <c r="B22" s="23"/>
      <c r="C22" s="23"/>
      <c r="D22" s="23"/>
      <c r="E22" s="23"/>
      <c r="F22" s="23"/>
      <c r="G22" s="23"/>
      <c r="H22" s="23"/>
      <c r="I22" s="23"/>
      <c r="J22" s="150"/>
    </row>
    <row r="23" spans="1:10" s="122" customFormat="1" ht="25.2" customHeight="1" x14ac:dyDescent="0.25">
      <c r="A23" s="121"/>
      <c r="B23" s="121"/>
      <c r="C23" s="121"/>
      <c r="D23" s="121"/>
      <c r="E23" s="121"/>
      <c r="F23" s="121"/>
      <c r="G23" s="121"/>
      <c r="H23" s="121"/>
      <c r="I23" s="121"/>
      <c r="J23" s="156"/>
    </row>
    <row r="24" spans="1:10" ht="25.2" customHeight="1" x14ac:dyDescent="0.25">
      <c r="A24" s="23"/>
      <c r="B24" s="23"/>
      <c r="C24" s="23"/>
      <c r="D24" s="23"/>
      <c r="E24" s="23"/>
      <c r="F24" s="23"/>
      <c r="G24" s="23"/>
      <c r="H24" s="23"/>
      <c r="I24" s="23"/>
    </row>
    <row r="25" spans="1:10" ht="25.2" hidden="1" customHeight="1" x14ac:dyDescent="0.25">
      <c r="A25" s="23"/>
      <c r="B25" s="23"/>
      <c r="C25" s="23"/>
      <c r="D25" s="23"/>
      <c r="E25" s="23"/>
      <c r="F25" s="23"/>
      <c r="G25" s="23"/>
      <c r="H25" s="23"/>
      <c r="I25" s="23"/>
    </row>
    <row r="26" spans="1:10" ht="25.2" hidden="1" customHeight="1" x14ac:dyDescent="0.25">
      <c r="A26" s="23"/>
      <c r="B26" s="23"/>
      <c r="C26" s="23"/>
      <c r="D26" s="23"/>
      <c r="E26" s="23"/>
      <c r="F26" s="23"/>
      <c r="G26" s="23"/>
      <c r="H26" s="23"/>
      <c r="I26" s="23"/>
    </row>
    <row r="27" spans="1:10" ht="13.8" hidden="1" x14ac:dyDescent="0.25">
      <c r="A27" s="23"/>
      <c r="B27" s="23"/>
      <c r="C27" s="23"/>
      <c r="D27" s="23"/>
      <c r="E27" s="23"/>
      <c r="F27" s="23"/>
      <c r="G27" s="23"/>
      <c r="H27" s="23"/>
      <c r="I27" s="23"/>
    </row>
    <row r="28" spans="1:10" ht="13.8" hidden="1" x14ac:dyDescent="0.25">
      <c r="A28" s="23"/>
      <c r="B28" s="23"/>
      <c r="C28" s="23"/>
      <c r="D28" s="23"/>
      <c r="E28" s="23"/>
      <c r="F28" s="23"/>
      <c r="G28" s="23"/>
      <c r="H28" s="23"/>
      <c r="I28" s="23"/>
    </row>
    <row r="29" spans="1:10" ht="13.8" hidden="1" x14ac:dyDescent="0.25">
      <c r="A29" s="23"/>
      <c r="B29" s="23"/>
      <c r="C29" s="23"/>
      <c r="D29" s="23"/>
      <c r="E29" s="23"/>
      <c r="F29" s="23"/>
      <c r="G29" s="23"/>
      <c r="H29" s="23"/>
      <c r="I29" s="23"/>
    </row>
    <row r="30" spans="1:10" ht="13.8" hidden="1" x14ac:dyDescent="0.25">
      <c r="A30" s="23"/>
      <c r="B30" s="23"/>
      <c r="C30" s="23"/>
      <c r="D30" s="23"/>
      <c r="E30" s="23"/>
      <c r="F30" s="23"/>
      <c r="G30" s="23"/>
      <c r="H30" s="23"/>
      <c r="I30" s="23"/>
    </row>
    <row r="31" spans="1:10" ht="13.8" hidden="1" x14ac:dyDescent="0.25">
      <c r="A31" s="23"/>
      <c r="B31" s="23"/>
      <c r="C31" s="23"/>
      <c r="D31" s="23"/>
      <c r="E31" s="23"/>
      <c r="F31" s="23"/>
      <c r="G31" s="23"/>
      <c r="H31" s="23"/>
      <c r="I31" s="23"/>
    </row>
    <row r="32" spans="1:10" ht="13.8" hidden="1" x14ac:dyDescent="0.25">
      <c r="A32" s="23"/>
      <c r="B32" s="23"/>
      <c r="C32" s="23"/>
      <c r="D32" s="23"/>
      <c r="E32" s="23"/>
      <c r="F32" s="23"/>
      <c r="G32" s="23"/>
      <c r="H32" s="23"/>
      <c r="I32" s="23"/>
    </row>
    <row r="33" spans="1:9" ht="13.8" hidden="1" x14ac:dyDescent="0.25">
      <c r="A33" s="23"/>
      <c r="B33" s="23"/>
      <c r="C33" s="23"/>
      <c r="D33" s="23"/>
      <c r="E33" s="23"/>
      <c r="F33" s="23"/>
      <c r="G33" s="23"/>
      <c r="H33" s="23"/>
      <c r="I33" s="23"/>
    </row>
    <row r="34" spans="1:9" ht="13.8" hidden="1" x14ac:dyDescent="0.25">
      <c r="A34" s="23"/>
      <c r="B34" s="23"/>
      <c r="C34" s="23"/>
      <c r="D34" s="23"/>
      <c r="E34" s="23"/>
      <c r="F34" s="23"/>
      <c r="G34" s="23"/>
      <c r="H34" s="23"/>
      <c r="I34" s="23"/>
    </row>
    <row r="35" spans="1:9" ht="13.8" hidden="1" x14ac:dyDescent="0.25">
      <c r="A35" s="23"/>
      <c r="B35" s="23"/>
      <c r="C35" s="23"/>
      <c r="D35" s="23"/>
      <c r="E35" s="23"/>
      <c r="F35" s="23"/>
      <c r="G35" s="23"/>
      <c r="H35" s="23"/>
      <c r="I35" s="23"/>
    </row>
    <row r="36" spans="1:9" ht="13.8" hidden="1" x14ac:dyDescent="0.25">
      <c r="A36" s="23"/>
      <c r="B36" s="23"/>
      <c r="C36" s="23"/>
      <c r="D36" s="23"/>
      <c r="E36" s="23"/>
      <c r="F36" s="23"/>
      <c r="G36" s="23"/>
      <c r="H36" s="23"/>
      <c r="I36" s="23"/>
    </row>
    <row r="37" spans="1:9" ht="13.8" hidden="1" x14ac:dyDescent="0.25">
      <c r="A37" s="23"/>
      <c r="B37" s="23"/>
      <c r="C37" s="23"/>
      <c r="D37" s="23"/>
      <c r="E37" s="23"/>
      <c r="F37" s="23"/>
      <c r="G37" s="23"/>
      <c r="H37" s="23"/>
      <c r="I37" s="23"/>
    </row>
    <row r="38" spans="1:9" ht="13.8" hidden="1" x14ac:dyDescent="0.25">
      <c r="A38" s="23"/>
      <c r="B38" s="23"/>
      <c r="C38" s="23"/>
      <c r="D38" s="23"/>
      <c r="E38" s="23"/>
      <c r="F38" s="23"/>
      <c r="G38" s="23"/>
      <c r="H38" s="23"/>
      <c r="I38" s="23"/>
    </row>
    <row r="39" spans="1:9" ht="13.8" hidden="1" x14ac:dyDescent="0.25">
      <c r="A39" s="23"/>
      <c r="B39" s="23"/>
      <c r="C39" s="23"/>
      <c r="D39" s="23"/>
      <c r="E39" s="23"/>
      <c r="F39" s="23"/>
      <c r="G39" s="23"/>
      <c r="H39" s="23"/>
      <c r="I39" s="23"/>
    </row>
    <row r="40" spans="1:9" ht="13.8" hidden="1" x14ac:dyDescent="0.25">
      <c r="A40" s="23"/>
      <c r="B40" s="23"/>
      <c r="C40" s="23"/>
      <c r="D40" s="23"/>
      <c r="E40" s="23"/>
      <c r="F40" s="23"/>
      <c r="G40" s="23"/>
      <c r="H40" s="23"/>
      <c r="I40" s="23"/>
    </row>
    <row r="41" spans="1:9" ht="13.8" hidden="1" x14ac:dyDescent="0.25">
      <c r="A41" s="23"/>
      <c r="B41" s="23"/>
      <c r="C41" s="23"/>
      <c r="D41" s="23"/>
      <c r="E41" s="23"/>
      <c r="F41" s="23"/>
      <c r="G41" s="23"/>
      <c r="H41" s="23"/>
      <c r="I41" s="23"/>
    </row>
    <row r="42" spans="1:9" ht="13.8" hidden="1" x14ac:dyDescent="0.25">
      <c r="A42" s="23"/>
      <c r="B42" s="23"/>
      <c r="C42" s="23"/>
      <c r="D42" s="23"/>
      <c r="E42" s="23"/>
      <c r="F42" s="23"/>
      <c r="G42" s="23"/>
      <c r="H42" s="23"/>
      <c r="I42" s="23"/>
    </row>
  </sheetData>
  <mergeCells count="11">
    <mergeCell ref="I3:I4"/>
    <mergeCell ref="B21:C21"/>
    <mergeCell ref="D1:H1"/>
    <mergeCell ref="A3:A4"/>
    <mergeCell ref="B3:B4"/>
    <mergeCell ref="C3:C4"/>
    <mergeCell ref="D3:D4"/>
    <mergeCell ref="E3:E4"/>
    <mergeCell ref="F3:F4"/>
    <mergeCell ref="H3:H4"/>
    <mergeCell ref="G3:G4"/>
  </mergeCells>
  <phoneticPr fontId="30" type="noConversion"/>
  <conditionalFormatting sqref="D6:D20">
    <cfRule type="expression" dxfId="9" priority="2">
      <formula>$C6:XFD20&lt;&gt;"Overig"</formula>
    </cfRule>
  </conditionalFormatting>
  <conditionalFormatting sqref="D21">
    <cfRule type="expression" dxfId="8" priority="5">
      <formula>$C21:XFD38&lt;&gt;"Overig"</formula>
    </cfRule>
  </conditionalFormatting>
  <conditionalFormatting sqref="E6:G20">
    <cfRule type="expression" dxfId="7" priority="1">
      <formula>B6:$C20&lt;&gt;"Overig"</formula>
    </cfRule>
  </conditionalFormatting>
  <conditionalFormatting sqref="E21:G21">
    <cfRule type="expression" dxfId="6" priority="9">
      <formula>$A21:D25&lt;&gt;"Overig"</formula>
    </cfRule>
  </conditionalFormatting>
  <conditionalFormatting sqref="G21">
    <cfRule type="expression" dxfId="5" priority="21">
      <formula>$A21:G25&lt;&gt;"Overig"</formula>
    </cfRule>
  </conditionalFormatting>
  <conditionalFormatting sqref="H6:H20">
    <cfRule type="expression" dxfId="4" priority="13">
      <formula>$C6:D20&lt;&gt;"Overig"</formula>
    </cfRule>
  </conditionalFormatting>
  <conditionalFormatting sqref="H21">
    <cfRule type="expression" dxfId="3" priority="16">
      <formula>$A21:F25&lt;&gt;"Overig"</formula>
    </cfRule>
  </conditionalFormatting>
  <pageMargins left="0.7" right="0.7" top="0.75" bottom="0.75" header="0.3" footer="0.3"/>
  <pageSetup scale="5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66F2BA3-20A5-43DD-9E9E-FFDDFA25D68A}">
          <x14:formula1>
            <xm:f>hulpsheets!$H$1:$H$12</xm:f>
          </x14:formula1>
          <xm:sqref>C6:C20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N111"/>
  <sheetViews>
    <sheetView topLeftCell="A9" zoomScale="85" zoomScaleNormal="85" workbookViewId="0">
      <selection activeCell="C62" sqref="C62"/>
    </sheetView>
  </sheetViews>
  <sheetFormatPr defaultColWidth="0" defaultRowHeight="13.8" zeroHeight="1" outlineLevelRow="1" x14ac:dyDescent="0.25"/>
  <cols>
    <col min="1" max="1" width="5.109375" style="24" customWidth="1"/>
    <col min="2" max="3" width="21.44140625" style="24" customWidth="1"/>
    <col min="4" max="4" width="19.44140625" style="24" customWidth="1"/>
    <col min="5" max="5" width="15.44140625" style="24" customWidth="1"/>
    <col min="6" max="6" width="19.44140625" style="24" customWidth="1"/>
    <col min="7" max="7" width="25.33203125" style="24" customWidth="1"/>
    <col min="8" max="8" width="23.44140625" style="24" customWidth="1"/>
    <col min="9" max="9" width="14" style="24" customWidth="1"/>
    <col min="10" max="10" width="26.109375" style="24" customWidth="1"/>
    <col min="11" max="11" width="29.44140625" style="24" customWidth="1"/>
    <col min="12" max="12" width="29.77734375" style="24" customWidth="1"/>
    <col min="13" max="13" width="21.44140625" style="23" customWidth="1"/>
    <col min="14" max="14" width="1.44140625" style="24" customWidth="1"/>
    <col min="15" max="16384" width="21.44140625" style="24" hidden="1"/>
  </cols>
  <sheetData>
    <row r="1" spans="1:14" ht="24.6" x14ac:dyDescent="0.25">
      <c r="A1" s="22" t="s">
        <v>55</v>
      </c>
      <c r="B1" s="23"/>
      <c r="C1" s="23"/>
      <c r="D1" s="23"/>
      <c r="E1" s="23"/>
      <c r="F1" s="23"/>
      <c r="G1" s="23"/>
      <c r="H1" s="23"/>
      <c r="I1" s="23"/>
      <c r="J1" s="23"/>
      <c r="K1" s="23"/>
      <c r="L1" s="23"/>
      <c r="N1" s="23"/>
    </row>
    <row r="2" spans="1:14" x14ac:dyDescent="0.25">
      <c r="A2" s="23"/>
      <c r="B2" s="23"/>
      <c r="C2" s="23"/>
      <c r="D2" s="23"/>
      <c r="E2" s="23"/>
      <c r="F2" s="23"/>
      <c r="G2" s="23"/>
      <c r="H2" s="23"/>
      <c r="I2" s="23"/>
      <c r="J2" s="23"/>
      <c r="K2" s="23"/>
      <c r="L2" s="23"/>
      <c r="N2" s="23"/>
    </row>
    <row r="3" spans="1:14" x14ac:dyDescent="0.25">
      <c r="A3" s="25" t="s">
        <v>56</v>
      </c>
      <c r="B3" s="26"/>
      <c r="C3" s="26"/>
      <c r="D3" s="26"/>
      <c r="E3" s="26"/>
      <c r="F3" s="26"/>
      <c r="G3" s="26"/>
      <c r="H3" s="26"/>
      <c r="I3" s="26"/>
      <c r="J3" s="26"/>
      <c r="K3" s="26"/>
      <c r="L3" s="26"/>
      <c r="M3" s="26"/>
      <c r="N3" s="23"/>
    </row>
    <row r="4" spans="1:14" ht="14.4" thickBot="1" x14ac:dyDescent="0.3">
      <c r="A4" s="25"/>
      <c r="B4" s="26"/>
      <c r="C4" s="26"/>
      <c r="D4" s="26"/>
      <c r="E4" s="26"/>
      <c r="F4" s="26"/>
      <c r="G4" s="26"/>
      <c r="H4" s="26"/>
      <c r="I4" s="26"/>
      <c r="J4" s="26"/>
      <c r="K4" s="26"/>
      <c r="L4" s="26"/>
      <c r="M4" s="26"/>
      <c r="N4" s="23"/>
    </row>
    <row r="5" spans="1:14" ht="12.75" customHeight="1" x14ac:dyDescent="0.25">
      <c r="A5" s="275" t="s">
        <v>0</v>
      </c>
      <c r="B5" s="277" t="s">
        <v>57</v>
      </c>
      <c r="C5" s="279" t="s">
        <v>135</v>
      </c>
      <c r="D5" s="279" t="s">
        <v>58</v>
      </c>
      <c r="E5" s="277" t="s">
        <v>59</v>
      </c>
      <c r="F5" s="281" t="s">
        <v>60</v>
      </c>
      <c r="G5" s="279" t="s">
        <v>61</v>
      </c>
      <c r="H5" s="279" t="s">
        <v>62</v>
      </c>
      <c r="I5" s="281" t="s">
        <v>63</v>
      </c>
      <c r="J5" s="279" t="s">
        <v>64</v>
      </c>
      <c r="K5" s="281" t="s">
        <v>65</v>
      </c>
      <c r="L5" s="279" t="s">
        <v>66</v>
      </c>
      <c r="M5" s="293" t="s">
        <v>67</v>
      </c>
      <c r="N5" s="23"/>
    </row>
    <row r="6" spans="1:14" ht="14.4" thickBot="1" x14ac:dyDescent="0.3">
      <c r="A6" s="276"/>
      <c r="B6" s="297"/>
      <c r="C6" s="296"/>
      <c r="D6" s="296"/>
      <c r="E6" s="297"/>
      <c r="F6" s="292"/>
      <c r="G6" s="280"/>
      <c r="H6" s="280"/>
      <c r="I6" s="292"/>
      <c r="J6" s="280"/>
      <c r="K6" s="292"/>
      <c r="L6" s="280"/>
      <c r="M6" s="294"/>
      <c r="N6" s="23"/>
    </row>
    <row r="7" spans="1:14" x14ac:dyDescent="0.25">
      <c r="A7" s="27">
        <v>1</v>
      </c>
      <c r="B7" s="108"/>
      <c r="C7" s="127"/>
      <c r="D7" s="94"/>
      <c r="E7" s="94"/>
      <c r="F7" s="95"/>
      <c r="G7" s="28">
        <f>IFERROR(IF(D7="VSNU",INDEX(Tabel_VSNU,MATCH($F7,hulpsheets!$A$15:$A$111,0),MATCH($E7,hulpsheets!$A$15:$F$15,0)),IF(D7="NFU",INDEX(Tabel_NFU,MATCH($F7,hulpsheets!$H$15:$H$111,0),MATCH($E7,hulpsheets!$H$15:$N$15,0)),IF(D7="Overig",0,0))),0)</f>
        <v>0</v>
      </c>
      <c r="H7" s="159"/>
      <c r="I7" s="100"/>
      <c r="J7" s="1">
        <f>IF(G7&gt;0,G7*I7,H7*F7*I7)</f>
        <v>0</v>
      </c>
      <c r="K7" s="1">
        <f>IF(D7="Overig",J7*0.4,0)</f>
        <v>0</v>
      </c>
      <c r="L7" s="163"/>
      <c r="M7" s="160">
        <f>IF(D7="Overig",((J7+K7)*(1+L7)),J7)</f>
        <v>0</v>
      </c>
      <c r="N7" s="23"/>
    </row>
    <row r="8" spans="1:14" x14ac:dyDescent="0.25">
      <c r="A8" s="29">
        <v>2</v>
      </c>
      <c r="B8" s="93"/>
      <c r="C8" s="128"/>
      <c r="D8" s="96"/>
      <c r="E8" s="96"/>
      <c r="F8" s="97"/>
      <c r="G8" s="30">
        <f>IFERROR(IF(D8="VSNU",INDEX(Tabel_VSNU,MATCH($F8,hulpsheets!$A$15:$A$111,0),MATCH($E8,hulpsheets!$A$15:$F$15,0)),IF(D8="NFU",INDEX(Tabel_NFU,MATCH($F8,hulpsheets!$H$15:$H$111,0),MATCH($E8,hulpsheets!$H$15:$N$15,0)),IF(D8="Overig",0,0))),0)</f>
        <v>0</v>
      </c>
      <c r="H8" s="42"/>
      <c r="I8" s="101"/>
      <c r="J8" s="2">
        <f t="shared" ref="J8:J56" si="0">IF(G8&gt;0,G8*I8,H8*F8*I8)</f>
        <v>0</v>
      </c>
      <c r="K8" s="2">
        <f t="shared" ref="K8:K56" si="1">IF(D8="Overig",J8*0.4,0)</f>
        <v>0</v>
      </c>
      <c r="L8" s="164"/>
      <c r="M8" s="161">
        <f t="shared" ref="M8:M56" si="2">IF(D8="Overig",((J8+K8)*(1+L8)),J8)</f>
        <v>0</v>
      </c>
      <c r="N8" s="23"/>
    </row>
    <row r="9" spans="1:14" x14ac:dyDescent="0.25">
      <c r="A9" s="29">
        <v>3</v>
      </c>
      <c r="B9" s="93"/>
      <c r="C9" s="128"/>
      <c r="D9" s="96"/>
      <c r="E9" s="96"/>
      <c r="F9" s="97"/>
      <c r="G9" s="30">
        <f>IFERROR(IF(D9="VSNU",INDEX(Tabel_VSNU,MATCH($F9,hulpsheets!$A$15:$A$111,0),MATCH($E9,hulpsheets!$A$15:$F$15,0)),IF(D9="NFU",INDEX(Tabel_NFU,MATCH($F9,hulpsheets!$H$15:$H$111,0),MATCH($E9,hulpsheets!$H$15:$N$15,0)),IF(D9="Overig",0,0))),0)</f>
        <v>0</v>
      </c>
      <c r="H9" s="42"/>
      <c r="I9" s="101"/>
      <c r="J9" s="2">
        <f t="shared" si="0"/>
        <v>0</v>
      </c>
      <c r="K9" s="2">
        <f t="shared" si="1"/>
        <v>0</v>
      </c>
      <c r="L9" s="164"/>
      <c r="M9" s="161">
        <f t="shared" si="2"/>
        <v>0</v>
      </c>
      <c r="N9" s="23"/>
    </row>
    <row r="10" spans="1:14" x14ac:dyDescent="0.25">
      <c r="A10" s="29">
        <v>4</v>
      </c>
      <c r="B10" s="93"/>
      <c r="C10" s="128"/>
      <c r="D10" s="96"/>
      <c r="E10" s="96"/>
      <c r="F10" s="97"/>
      <c r="G10" s="30">
        <f>IFERROR(IF(D10="VSNU",INDEX(Tabel_VSNU,MATCH($F10,hulpsheets!$A$15:$A$111,0),MATCH($E10,hulpsheets!$A$15:$F$15,0)),IF(D10="NFU",INDEX(Tabel_NFU,MATCH($F10,hulpsheets!$H$15:$H$111,0),MATCH($E10,hulpsheets!$H$15:$N$15,0)),IF(D10="Overig",0,0))),0)</f>
        <v>0</v>
      </c>
      <c r="H10" s="42"/>
      <c r="I10" s="101"/>
      <c r="J10" s="2">
        <f t="shared" si="0"/>
        <v>0</v>
      </c>
      <c r="K10" s="2">
        <f t="shared" si="1"/>
        <v>0</v>
      </c>
      <c r="L10" s="164"/>
      <c r="M10" s="161">
        <f t="shared" si="2"/>
        <v>0</v>
      </c>
      <c r="N10" s="23"/>
    </row>
    <row r="11" spans="1:14" x14ac:dyDescent="0.25">
      <c r="A11" s="29">
        <v>5</v>
      </c>
      <c r="B11" s="93"/>
      <c r="C11" s="128"/>
      <c r="D11" s="96"/>
      <c r="E11" s="96"/>
      <c r="F11" s="97"/>
      <c r="G11" s="30">
        <f>IFERROR(IF(D11="VSNU",INDEX(Tabel_VSNU,MATCH($F11,hulpsheets!$A$15:$A$111,0),MATCH($E11,hulpsheets!$A$15:$F$15,0)),IF(D11="NFU",INDEX(Tabel_NFU,MATCH($F11,hulpsheets!$H$15:$H$111,0),MATCH($E11,hulpsheets!$H$15:$N$15,0)),IF(D11="Overig",0,0))),0)</f>
        <v>0</v>
      </c>
      <c r="H11" s="42"/>
      <c r="I11" s="101"/>
      <c r="J11" s="2">
        <f t="shared" si="0"/>
        <v>0</v>
      </c>
      <c r="K11" s="2">
        <f t="shared" si="1"/>
        <v>0</v>
      </c>
      <c r="L11" s="164"/>
      <c r="M11" s="161">
        <f t="shared" si="2"/>
        <v>0</v>
      </c>
      <c r="N11" s="23"/>
    </row>
    <row r="12" spans="1:14" x14ac:dyDescent="0.25">
      <c r="A12" s="29">
        <v>6</v>
      </c>
      <c r="B12" s="93"/>
      <c r="C12" s="128"/>
      <c r="D12" s="96"/>
      <c r="E12" s="96"/>
      <c r="F12" s="97"/>
      <c r="G12" s="30">
        <f>IFERROR(IF(D12="VSNU",INDEX(Tabel_VSNU,MATCH($F12,hulpsheets!$A$15:$A$111,0),MATCH($E12,hulpsheets!$A$15:$F$15,0)),IF(D12="NFU",INDEX(Tabel_NFU,MATCH($F12,hulpsheets!$H$15:$H$111,0),MATCH($E12,hulpsheets!$H$15:$N$15,0)),IF(D12="Overig",0,0))),0)</f>
        <v>0</v>
      </c>
      <c r="H12" s="42"/>
      <c r="I12" s="101"/>
      <c r="J12" s="2">
        <f t="shared" si="0"/>
        <v>0</v>
      </c>
      <c r="K12" s="2">
        <f t="shared" si="1"/>
        <v>0</v>
      </c>
      <c r="L12" s="164"/>
      <c r="M12" s="161">
        <f t="shared" si="2"/>
        <v>0</v>
      </c>
      <c r="N12" s="23"/>
    </row>
    <row r="13" spans="1:14" x14ac:dyDescent="0.25">
      <c r="A13" s="29">
        <v>7</v>
      </c>
      <c r="B13" s="93"/>
      <c r="C13" s="128"/>
      <c r="D13" s="96"/>
      <c r="E13" s="96"/>
      <c r="F13" s="97"/>
      <c r="G13" s="30">
        <f>IFERROR(IF(D13="VSNU",INDEX(Tabel_VSNU,MATCH($F13,hulpsheets!$A$15:$A$111,0),MATCH($E13,hulpsheets!$A$15:$F$15,0)),IF(D13="NFU",INDEX(Tabel_NFU,MATCH($F13,hulpsheets!$H$15:$H$111,0),MATCH($E13,hulpsheets!$H$15:$N$15,0)),IF(D13="Overig",0,0))),0)</f>
        <v>0</v>
      </c>
      <c r="H13" s="42"/>
      <c r="I13" s="101"/>
      <c r="J13" s="2">
        <f t="shared" si="0"/>
        <v>0</v>
      </c>
      <c r="K13" s="2">
        <f t="shared" si="1"/>
        <v>0</v>
      </c>
      <c r="L13" s="164"/>
      <c r="M13" s="161">
        <f t="shared" si="2"/>
        <v>0</v>
      </c>
      <c r="N13" s="23"/>
    </row>
    <row r="14" spans="1:14" x14ac:dyDescent="0.25">
      <c r="A14" s="29">
        <v>8</v>
      </c>
      <c r="B14" s="93"/>
      <c r="C14" s="128"/>
      <c r="D14" s="96"/>
      <c r="E14" s="96"/>
      <c r="F14" s="97"/>
      <c r="G14" s="30">
        <f>IFERROR(IF(D14="VSNU",INDEX(Tabel_VSNU,MATCH($F14,hulpsheets!$A$15:$A$111,0),MATCH($E14,hulpsheets!$A$15:$F$15,0)),IF(D14="NFU",INDEX(Tabel_NFU,MATCH($F14,hulpsheets!$H$15:$H$111,0),MATCH($E14,hulpsheets!$H$15:$N$15,0)),IF(D14="Overig",0,0))),0)</f>
        <v>0</v>
      </c>
      <c r="H14" s="42"/>
      <c r="I14" s="101"/>
      <c r="J14" s="2">
        <f t="shared" si="0"/>
        <v>0</v>
      </c>
      <c r="K14" s="2">
        <f t="shared" si="1"/>
        <v>0</v>
      </c>
      <c r="L14" s="164"/>
      <c r="M14" s="161">
        <f t="shared" si="2"/>
        <v>0</v>
      </c>
      <c r="N14" s="23"/>
    </row>
    <row r="15" spans="1:14" x14ac:dyDescent="0.25">
      <c r="A15" s="29">
        <v>9</v>
      </c>
      <c r="B15" s="93"/>
      <c r="C15" s="128"/>
      <c r="D15" s="96"/>
      <c r="E15" s="96"/>
      <c r="F15" s="97"/>
      <c r="G15" s="30">
        <f>IFERROR(IF(D15="VSNU",INDEX(Tabel_VSNU,MATCH($F15,hulpsheets!$A$15:$A$111,0),MATCH($E15,hulpsheets!$A$15:$F$15,0)),IF(D15="NFU",INDEX(Tabel_NFU,MATCH($F15,hulpsheets!$H$15:$H$111,0),MATCH($E15,hulpsheets!$H$15:$N$15,0)),IF(D15="Overig",0,0))),0)</f>
        <v>0</v>
      </c>
      <c r="H15" s="42"/>
      <c r="I15" s="101"/>
      <c r="J15" s="2">
        <f t="shared" si="0"/>
        <v>0</v>
      </c>
      <c r="K15" s="2">
        <f t="shared" si="1"/>
        <v>0</v>
      </c>
      <c r="L15" s="164"/>
      <c r="M15" s="161">
        <f t="shared" si="2"/>
        <v>0</v>
      </c>
      <c r="N15" s="23"/>
    </row>
    <row r="16" spans="1:14" x14ac:dyDescent="0.25">
      <c r="A16" s="29">
        <v>10</v>
      </c>
      <c r="B16" s="93"/>
      <c r="C16" s="128"/>
      <c r="D16" s="96"/>
      <c r="E16" s="96"/>
      <c r="F16" s="97"/>
      <c r="G16" s="30">
        <f>IFERROR(IF(D16="VSNU",INDEX(Tabel_VSNU,MATCH($F16,hulpsheets!$A$15:$A$111,0),MATCH($E16,hulpsheets!$A$15:$F$15,0)),IF(D16="NFU",INDEX(Tabel_NFU,MATCH($F16,hulpsheets!$H$15:$H$111,0),MATCH($E16,hulpsheets!$H$15:$N$15,0)),IF(D16="Overig",0,0))),0)</f>
        <v>0</v>
      </c>
      <c r="H16" s="42"/>
      <c r="I16" s="101"/>
      <c r="J16" s="2">
        <f t="shared" si="0"/>
        <v>0</v>
      </c>
      <c r="K16" s="2">
        <f t="shared" si="1"/>
        <v>0</v>
      </c>
      <c r="L16" s="164"/>
      <c r="M16" s="161">
        <f t="shared" si="2"/>
        <v>0</v>
      </c>
      <c r="N16" s="23"/>
    </row>
    <row r="17" spans="1:14" x14ac:dyDescent="0.25">
      <c r="A17" s="29">
        <v>11</v>
      </c>
      <c r="B17" s="93"/>
      <c r="C17" s="128"/>
      <c r="D17" s="96"/>
      <c r="E17" s="96"/>
      <c r="F17" s="97"/>
      <c r="G17" s="30">
        <f>IFERROR(IF(D17="VSNU",INDEX(Tabel_VSNU,MATCH($F17,hulpsheets!$A$15:$A$111,0),MATCH($E17,hulpsheets!$A$15:$F$15,0)),IF(D17="NFU",INDEX(Tabel_NFU,MATCH($F17,hulpsheets!$H$15:$H$111,0),MATCH($E17,hulpsheets!$H$15:$N$15,0)),IF(D17="Overig",0,0))),0)</f>
        <v>0</v>
      </c>
      <c r="H17" s="42"/>
      <c r="I17" s="101"/>
      <c r="J17" s="2">
        <f t="shared" si="0"/>
        <v>0</v>
      </c>
      <c r="K17" s="2">
        <f t="shared" si="1"/>
        <v>0</v>
      </c>
      <c r="L17" s="164"/>
      <c r="M17" s="161">
        <f t="shared" si="2"/>
        <v>0</v>
      </c>
      <c r="N17" s="23"/>
    </row>
    <row r="18" spans="1:14" x14ac:dyDescent="0.25">
      <c r="A18" s="29">
        <v>12</v>
      </c>
      <c r="B18" s="93"/>
      <c r="C18" s="128"/>
      <c r="D18" s="96"/>
      <c r="E18" s="96"/>
      <c r="F18" s="97"/>
      <c r="G18" s="30">
        <f>IFERROR(IF(D18="VSNU",INDEX(Tabel_VSNU,MATCH($F18,hulpsheets!$A$15:$A$111,0),MATCH($E18,hulpsheets!$A$15:$F$15,0)),IF(D18="NFU",INDEX(Tabel_NFU,MATCH($F18,hulpsheets!$H$15:$H$111,0),MATCH($E18,hulpsheets!$H$15:$N$15,0)),IF(D18="Overig",0,0))),0)</f>
        <v>0</v>
      </c>
      <c r="H18" s="42"/>
      <c r="I18" s="101"/>
      <c r="J18" s="2">
        <f t="shared" si="0"/>
        <v>0</v>
      </c>
      <c r="K18" s="2">
        <f t="shared" si="1"/>
        <v>0</v>
      </c>
      <c r="L18" s="164"/>
      <c r="M18" s="161">
        <f t="shared" si="2"/>
        <v>0</v>
      </c>
      <c r="N18" s="23"/>
    </row>
    <row r="19" spans="1:14" x14ac:dyDescent="0.25">
      <c r="A19" s="29">
        <v>13</v>
      </c>
      <c r="B19" s="93"/>
      <c r="C19" s="128"/>
      <c r="D19" s="96"/>
      <c r="E19" s="96"/>
      <c r="F19" s="97"/>
      <c r="G19" s="30">
        <f>IFERROR(IF(D19="VSNU",INDEX(Tabel_VSNU,MATCH($F19,hulpsheets!$A$15:$A$111,0),MATCH($E19,hulpsheets!$A$15:$F$15,0)),IF(D19="NFU",INDEX(Tabel_NFU,MATCH($F19,hulpsheets!$H$15:$H$111,0),MATCH($E19,hulpsheets!$H$15:$N$15,0)),IF(D19="Overig",0,0))),0)</f>
        <v>0</v>
      </c>
      <c r="H19" s="42"/>
      <c r="I19" s="101"/>
      <c r="J19" s="2">
        <f t="shared" si="0"/>
        <v>0</v>
      </c>
      <c r="K19" s="2">
        <f t="shared" si="1"/>
        <v>0</v>
      </c>
      <c r="L19" s="164"/>
      <c r="M19" s="161">
        <f t="shared" si="2"/>
        <v>0</v>
      </c>
      <c r="N19" s="23"/>
    </row>
    <row r="20" spans="1:14" x14ac:dyDescent="0.25">
      <c r="A20" s="29">
        <v>14</v>
      </c>
      <c r="B20" s="93"/>
      <c r="C20" s="128"/>
      <c r="D20" s="96"/>
      <c r="E20" s="96"/>
      <c r="F20" s="97"/>
      <c r="G20" s="30">
        <f>IFERROR(IF(D20="VSNU",INDEX(Tabel_VSNU,MATCH($F20,hulpsheets!$A$15:$A$111,0),MATCH($E20,hulpsheets!$A$15:$F$15,0)),IF(D20="NFU",INDEX(Tabel_NFU,MATCH($F20,hulpsheets!$H$15:$H$111,0),MATCH($E20,hulpsheets!$H$15:$N$15,0)),IF(D20="Overig",0,0))),0)</f>
        <v>0</v>
      </c>
      <c r="H20" s="42"/>
      <c r="I20" s="101"/>
      <c r="J20" s="2">
        <f t="shared" si="0"/>
        <v>0</v>
      </c>
      <c r="K20" s="2">
        <f t="shared" si="1"/>
        <v>0</v>
      </c>
      <c r="L20" s="164"/>
      <c r="M20" s="161">
        <f t="shared" si="2"/>
        <v>0</v>
      </c>
      <c r="N20" s="23"/>
    </row>
    <row r="21" spans="1:14" x14ac:dyDescent="0.25">
      <c r="A21" s="29">
        <v>15</v>
      </c>
      <c r="B21" s="93"/>
      <c r="C21" s="128"/>
      <c r="D21" s="96"/>
      <c r="E21" s="96"/>
      <c r="F21" s="97"/>
      <c r="G21" s="30">
        <f>IFERROR(IF(D21="VSNU",INDEX(Tabel_VSNU,MATCH($F21,hulpsheets!$A$15:$A$111,0),MATCH($E21,hulpsheets!$A$15:$F$15,0)),IF(D21="NFU",INDEX(Tabel_NFU,MATCH($F21,hulpsheets!$H$15:$H$111,0),MATCH($E21,hulpsheets!$H$15:$N$15,0)),IF(D21="Overig",0,0))),0)</f>
        <v>0</v>
      </c>
      <c r="H21" s="42"/>
      <c r="I21" s="101"/>
      <c r="J21" s="2">
        <f t="shared" ref="J21:J46" si="3">IF(G21&gt;0,G21*I21,H21*F21*I21)</f>
        <v>0</v>
      </c>
      <c r="K21" s="2">
        <f t="shared" ref="K21:K46" si="4">IF(D21="Overig",J21*0.4,0)</f>
        <v>0</v>
      </c>
      <c r="L21" s="164"/>
      <c r="M21" s="161">
        <f t="shared" ref="M21:M46" si="5">IF(D21="Overig",((J21+K21)*(1+L21)),J21)</f>
        <v>0</v>
      </c>
      <c r="N21" s="23"/>
    </row>
    <row r="22" spans="1:14" x14ac:dyDescent="0.25">
      <c r="A22" s="29">
        <v>16</v>
      </c>
      <c r="B22" s="93"/>
      <c r="C22" s="128"/>
      <c r="D22" s="96"/>
      <c r="E22" s="96"/>
      <c r="F22" s="97"/>
      <c r="G22" s="30">
        <f>IFERROR(IF(D22="VSNU",INDEX(Tabel_VSNU,MATCH($F22,hulpsheets!$A$15:$A$111,0),MATCH($E22,hulpsheets!$A$15:$F$15,0)),IF(D22="NFU",INDEX(Tabel_NFU,MATCH($F22,hulpsheets!$H$15:$H$111,0),MATCH($E22,hulpsheets!$H$15:$N$15,0)),IF(D22="Overig",0,0))),0)</f>
        <v>0</v>
      </c>
      <c r="H22" s="42"/>
      <c r="I22" s="101"/>
      <c r="J22" s="2">
        <f t="shared" si="3"/>
        <v>0</v>
      </c>
      <c r="K22" s="2">
        <f t="shared" si="4"/>
        <v>0</v>
      </c>
      <c r="L22" s="164"/>
      <c r="M22" s="161">
        <f t="shared" si="5"/>
        <v>0</v>
      </c>
      <c r="N22" s="23"/>
    </row>
    <row r="23" spans="1:14" x14ac:dyDescent="0.25">
      <c r="A23" s="29">
        <v>17</v>
      </c>
      <c r="B23" s="93"/>
      <c r="C23" s="128"/>
      <c r="D23" s="96"/>
      <c r="E23" s="96"/>
      <c r="F23" s="97"/>
      <c r="G23" s="30">
        <f>IFERROR(IF(D23="VSNU",INDEX(Tabel_VSNU,MATCH($F23,hulpsheets!$A$15:$A$111,0),MATCH($E23,hulpsheets!$A$15:$F$15,0)),IF(D23="NFU",INDEX(Tabel_NFU,MATCH($F23,hulpsheets!$H$15:$H$111,0),MATCH($E23,hulpsheets!$H$15:$N$15,0)),IF(D23="Overig",0,0))),0)</f>
        <v>0</v>
      </c>
      <c r="H23" s="42"/>
      <c r="I23" s="101"/>
      <c r="J23" s="2">
        <f t="shared" si="3"/>
        <v>0</v>
      </c>
      <c r="K23" s="2">
        <f t="shared" si="4"/>
        <v>0</v>
      </c>
      <c r="L23" s="164"/>
      <c r="M23" s="161">
        <f t="shared" si="5"/>
        <v>0</v>
      </c>
      <c r="N23" s="23"/>
    </row>
    <row r="24" spans="1:14" x14ac:dyDescent="0.25">
      <c r="A24" s="29">
        <v>18</v>
      </c>
      <c r="B24" s="93"/>
      <c r="C24" s="128"/>
      <c r="D24" s="96"/>
      <c r="E24" s="96"/>
      <c r="F24" s="97"/>
      <c r="G24" s="30">
        <f>IFERROR(IF(D24="VSNU",INDEX(Tabel_VSNU,MATCH($F24,hulpsheets!$A$15:$A$111,0),MATCH($E24,hulpsheets!$A$15:$F$15,0)),IF(D24="NFU",INDEX(Tabel_NFU,MATCH($F24,hulpsheets!$H$15:$H$111,0),MATCH($E24,hulpsheets!$H$15:$N$15,0)),IF(D24="Overig",0,0))),0)</f>
        <v>0</v>
      </c>
      <c r="H24" s="42"/>
      <c r="I24" s="101"/>
      <c r="J24" s="2">
        <f t="shared" si="3"/>
        <v>0</v>
      </c>
      <c r="K24" s="2">
        <f t="shared" si="4"/>
        <v>0</v>
      </c>
      <c r="L24" s="164"/>
      <c r="M24" s="161">
        <f t="shared" si="5"/>
        <v>0</v>
      </c>
      <c r="N24" s="23"/>
    </row>
    <row r="25" spans="1:14" x14ac:dyDescent="0.25">
      <c r="A25" s="29">
        <v>19</v>
      </c>
      <c r="B25" s="93"/>
      <c r="C25" s="128"/>
      <c r="D25" s="96"/>
      <c r="E25" s="96"/>
      <c r="F25" s="97"/>
      <c r="G25" s="30">
        <f>IFERROR(IF(D25="VSNU",INDEX(Tabel_VSNU,MATCH($F25,hulpsheets!$A$15:$A$111,0),MATCH($E25,hulpsheets!$A$15:$F$15,0)),IF(D25="NFU",INDEX(Tabel_NFU,MATCH($F25,hulpsheets!$H$15:$H$111,0),MATCH($E25,hulpsheets!$H$15:$N$15,0)),IF(D25="Overig",0,0))),0)</f>
        <v>0</v>
      </c>
      <c r="H25" s="42"/>
      <c r="I25" s="101"/>
      <c r="J25" s="2">
        <f t="shared" si="3"/>
        <v>0</v>
      </c>
      <c r="K25" s="2">
        <f t="shared" si="4"/>
        <v>0</v>
      </c>
      <c r="L25" s="164"/>
      <c r="M25" s="161">
        <f t="shared" si="5"/>
        <v>0</v>
      </c>
      <c r="N25" s="23"/>
    </row>
    <row r="26" spans="1:14" hidden="1" outlineLevel="1" x14ac:dyDescent="0.25">
      <c r="A26" s="29">
        <v>20</v>
      </c>
      <c r="B26" s="93"/>
      <c r="C26" s="128"/>
      <c r="D26" s="96"/>
      <c r="E26" s="96"/>
      <c r="F26" s="97"/>
      <c r="G26" s="30">
        <f>IFERROR(IF(D26="VSNU",INDEX(Tabel_VSNU,MATCH($F26,hulpsheets!$A$15:$A$111,0),MATCH($E26,hulpsheets!$A$15:$F$15,0)),IF(D26="NFU",INDEX(Tabel_NFU,MATCH($F26,hulpsheets!$H$15:$H$111,0),MATCH($E26,hulpsheets!$H$15:$N$15,0)),IF(D26="Overig",0,0))),0)</f>
        <v>0</v>
      </c>
      <c r="H26" s="42"/>
      <c r="I26" s="101"/>
      <c r="J26" s="2">
        <f t="shared" si="3"/>
        <v>0</v>
      </c>
      <c r="K26" s="2">
        <f t="shared" si="4"/>
        <v>0</v>
      </c>
      <c r="L26" s="164"/>
      <c r="M26" s="161">
        <f t="shared" si="5"/>
        <v>0</v>
      </c>
      <c r="N26" s="23"/>
    </row>
    <row r="27" spans="1:14" hidden="1" outlineLevel="1" x14ac:dyDescent="0.25">
      <c r="A27" s="29">
        <v>21</v>
      </c>
      <c r="B27" s="93"/>
      <c r="C27" s="128"/>
      <c r="D27" s="96"/>
      <c r="E27" s="96"/>
      <c r="F27" s="97"/>
      <c r="G27" s="30">
        <f>IFERROR(IF(D27="VSNU",INDEX(Tabel_VSNU,MATCH($F27,hulpsheets!$A$15:$A$111,0),MATCH($E27,hulpsheets!$A$15:$F$15,0)),IF(D27="NFU",INDEX(Tabel_NFU,MATCH($F27,hulpsheets!$H$15:$H$111,0),MATCH($E27,hulpsheets!$H$15:$N$15,0)),IF(D27="Overig",0,0))),0)</f>
        <v>0</v>
      </c>
      <c r="H27" s="42"/>
      <c r="I27" s="101"/>
      <c r="J27" s="2">
        <f t="shared" si="3"/>
        <v>0</v>
      </c>
      <c r="K27" s="2">
        <f t="shared" si="4"/>
        <v>0</v>
      </c>
      <c r="L27" s="164"/>
      <c r="M27" s="161">
        <f t="shared" si="5"/>
        <v>0</v>
      </c>
      <c r="N27" s="23"/>
    </row>
    <row r="28" spans="1:14" hidden="1" outlineLevel="1" x14ac:dyDescent="0.25">
      <c r="A28" s="29">
        <v>22</v>
      </c>
      <c r="B28" s="93"/>
      <c r="C28" s="128"/>
      <c r="D28" s="96"/>
      <c r="E28" s="96"/>
      <c r="F28" s="97"/>
      <c r="G28" s="30">
        <f>IFERROR(IF(D28="VSNU",INDEX(Tabel_VSNU,MATCH($F28,hulpsheets!$A$15:$A$111,0),MATCH($E28,hulpsheets!$A$15:$F$15,0)),IF(D28="NFU",INDEX(Tabel_NFU,MATCH($F28,hulpsheets!$H$15:$H$111,0),MATCH($E28,hulpsheets!$H$15:$N$15,0)),IF(D28="Overig",0,0))),0)</f>
        <v>0</v>
      </c>
      <c r="H28" s="42"/>
      <c r="I28" s="101"/>
      <c r="J28" s="2">
        <f t="shared" si="3"/>
        <v>0</v>
      </c>
      <c r="K28" s="2">
        <f t="shared" si="4"/>
        <v>0</v>
      </c>
      <c r="L28" s="164"/>
      <c r="M28" s="161">
        <f t="shared" si="5"/>
        <v>0</v>
      </c>
      <c r="N28" s="23"/>
    </row>
    <row r="29" spans="1:14" hidden="1" outlineLevel="1" x14ac:dyDescent="0.25">
      <c r="A29" s="29">
        <v>23</v>
      </c>
      <c r="B29" s="93"/>
      <c r="C29" s="128"/>
      <c r="D29" s="96"/>
      <c r="E29" s="96"/>
      <c r="F29" s="97"/>
      <c r="G29" s="30">
        <f>IFERROR(IF(D29="VSNU",INDEX(Tabel_VSNU,MATCH($F29,hulpsheets!$A$15:$A$111,0),MATCH($E29,hulpsheets!$A$15:$F$15,0)),IF(D29="NFU",INDEX(Tabel_NFU,MATCH($F29,hulpsheets!$H$15:$H$111,0),MATCH($E29,hulpsheets!$H$15:$N$15,0)),IF(D29="Overig",0,0))),0)</f>
        <v>0</v>
      </c>
      <c r="H29" s="42"/>
      <c r="I29" s="101"/>
      <c r="J29" s="2">
        <f t="shared" si="3"/>
        <v>0</v>
      </c>
      <c r="K29" s="2">
        <f t="shared" si="4"/>
        <v>0</v>
      </c>
      <c r="L29" s="164"/>
      <c r="M29" s="161">
        <f t="shared" si="5"/>
        <v>0</v>
      </c>
      <c r="N29" s="23"/>
    </row>
    <row r="30" spans="1:14" hidden="1" outlineLevel="1" x14ac:dyDescent="0.25">
      <c r="A30" s="29">
        <v>24</v>
      </c>
      <c r="B30" s="93"/>
      <c r="C30" s="128"/>
      <c r="D30" s="96"/>
      <c r="E30" s="96"/>
      <c r="F30" s="97"/>
      <c r="G30" s="30">
        <f>IFERROR(IF(D30="VSNU",INDEX(Tabel_VSNU,MATCH($F30,hulpsheets!$A$15:$A$111,0),MATCH($E30,hulpsheets!$A$15:$F$15,0)),IF(D30="NFU",INDEX(Tabel_NFU,MATCH($F30,hulpsheets!$H$15:$H$111,0),MATCH($E30,hulpsheets!$H$15:$N$15,0)),IF(D30="Overig",0,0))),0)</f>
        <v>0</v>
      </c>
      <c r="H30" s="42"/>
      <c r="I30" s="101"/>
      <c r="J30" s="2">
        <f t="shared" si="3"/>
        <v>0</v>
      </c>
      <c r="K30" s="2">
        <f t="shared" si="4"/>
        <v>0</v>
      </c>
      <c r="L30" s="164"/>
      <c r="M30" s="161">
        <f t="shared" si="5"/>
        <v>0</v>
      </c>
      <c r="N30" s="23"/>
    </row>
    <row r="31" spans="1:14" hidden="1" outlineLevel="1" x14ac:dyDescent="0.25">
      <c r="A31" s="29">
        <v>25</v>
      </c>
      <c r="B31" s="93"/>
      <c r="C31" s="128"/>
      <c r="D31" s="96"/>
      <c r="E31" s="96"/>
      <c r="F31" s="97"/>
      <c r="G31" s="30">
        <f>IFERROR(IF(D31="VSNU",INDEX(Tabel_VSNU,MATCH($F31,hulpsheets!$A$15:$A$111,0),MATCH($E31,hulpsheets!$A$15:$F$15,0)),IF(D31="NFU",INDEX(Tabel_NFU,MATCH($F31,hulpsheets!$H$15:$H$111,0),MATCH($E31,hulpsheets!$H$15:$N$15,0)),IF(D31="Overig",0,0))),0)</f>
        <v>0</v>
      </c>
      <c r="H31" s="42"/>
      <c r="I31" s="101"/>
      <c r="J31" s="2">
        <f t="shared" si="3"/>
        <v>0</v>
      </c>
      <c r="K31" s="2">
        <f t="shared" si="4"/>
        <v>0</v>
      </c>
      <c r="L31" s="164"/>
      <c r="M31" s="161">
        <f t="shared" si="5"/>
        <v>0</v>
      </c>
      <c r="N31" s="23"/>
    </row>
    <row r="32" spans="1:14" hidden="1" outlineLevel="1" x14ac:dyDescent="0.25">
      <c r="A32" s="29">
        <v>26</v>
      </c>
      <c r="B32" s="93"/>
      <c r="C32" s="128"/>
      <c r="D32" s="96"/>
      <c r="E32" s="96"/>
      <c r="F32" s="97"/>
      <c r="G32" s="30">
        <f>IFERROR(IF(D32="VSNU",INDEX(Tabel_VSNU,MATCH($F32,hulpsheets!$A$15:$A$111,0),MATCH($E32,hulpsheets!$A$15:$F$15,0)),IF(D32="NFU",INDEX(Tabel_NFU,MATCH($F32,hulpsheets!$H$15:$H$111,0),MATCH($E32,hulpsheets!$H$15:$N$15,0)),IF(D32="Overig",0,0))),0)</f>
        <v>0</v>
      </c>
      <c r="H32" s="42"/>
      <c r="I32" s="101"/>
      <c r="J32" s="2">
        <f t="shared" si="3"/>
        <v>0</v>
      </c>
      <c r="K32" s="2">
        <f t="shared" si="4"/>
        <v>0</v>
      </c>
      <c r="L32" s="164"/>
      <c r="M32" s="161">
        <f t="shared" si="5"/>
        <v>0</v>
      </c>
      <c r="N32" s="23"/>
    </row>
    <row r="33" spans="1:14" hidden="1" outlineLevel="1" x14ac:dyDescent="0.25">
      <c r="A33" s="29">
        <v>27</v>
      </c>
      <c r="B33" s="93"/>
      <c r="C33" s="128"/>
      <c r="D33" s="96"/>
      <c r="E33" s="96"/>
      <c r="F33" s="97"/>
      <c r="G33" s="30">
        <f>IFERROR(IF(D33="VSNU",INDEX(Tabel_VSNU,MATCH($F33,hulpsheets!$A$15:$A$111,0),MATCH($E33,hulpsheets!$A$15:$F$15,0)),IF(D33="NFU",INDEX(Tabel_NFU,MATCH($F33,hulpsheets!$H$15:$H$111,0),MATCH($E33,hulpsheets!$H$15:$N$15,0)),IF(D33="Overig",0,0))),0)</f>
        <v>0</v>
      </c>
      <c r="H33" s="42"/>
      <c r="I33" s="101"/>
      <c r="J33" s="2">
        <f t="shared" si="3"/>
        <v>0</v>
      </c>
      <c r="K33" s="2">
        <f t="shared" si="4"/>
        <v>0</v>
      </c>
      <c r="L33" s="164"/>
      <c r="M33" s="161">
        <f t="shared" si="5"/>
        <v>0</v>
      </c>
      <c r="N33" s="23"/>
    </row>
    <row r="34" spans="1:14" hidden="1" outlineLevel="1" x14ac:dyDescent="0.25">
      <c r="A34" s="29">
        <v>28</v>
      </c>
      <c r="B34" s="93"/>
      <c r="C34" s="128"/>
      <c r="D34" s="96"/>
      <c r="E34" s="96"/>
      <c r="F34" s="97"/>
      <c r="G34" s="30">
        <f>IFERROR(IF(D34="VSNU",INDEX(Tabel_VSNU,MATCH($F34,hulpsheets!$A$15:$A$111,0),MATCH($E34,hulpsheets!$A$15:$F$15,0)),IF(D34="NFU",INDEX(Tabel_NFU,MATCH($F34,hulpsheets!$H$15:$H$111,0),MATCH($E34,hulpsheets!$H$15:$N$15,0)),IF(D34="Overig",0,0))),0)</f>
        <v>0</v>
      </c>
      <c r="H34" s="42"/>
      <c r="I34" s="101"/>
      <c r="J34" s="2">
        <f t="shared" si="3"/>
        <v>0</v>
      </c>
      <c r="K34" s="2">
        <f t="shared" si="4"/>
        <v>0</v>
      </c>
      <c r="L34" s="164"/>
      <c r="M34" s="161">
        <f t="shared" si="5"/>
        <v>0</v>
      </c>
      <c r="N34" s="23"/>
    </row>
    <row r="35" spans="1:14" hidden="1" outlineLevel="1" x14ac:dyDescent="0.25">
      <c r="A35" s="29">
        <v>29</v>
      </c>
      <c r="B35" s="93"/>
      <c r="C35" s="128"/>
      <c r="D35" s="96"/>
      <c r="E35" s="96"/>
      <c r="F35" s="97"/>
      <c r="G35" s="30">
        <f>IFERROR(IF(D35="VSNU",INDEX(Tabel_VSNU,MATCH($F35,hulpsheets!$A$15:$A$111,0),MATCH($E35,hulpsheets!$A$15:$F$15,0)),IF(D35="NFU",INDEX(Tabel_NFU,MATCH($F35,hulpsheets!$H$15:$H$111,0),MATCH($E35,hulpsheets!$H$15:$N$15,0)),IF(D35="Overig",0,0))),0)</f>
        <v>0</v>
      </c>
      <c r="H35" s="42"/>
      <c r="I35" s="101"/>
      <c r="J35" s="2">
        <f t="shared" si="3"/>
        <v>0</v>
      </c>
      <c r="K35" s="2">
        <f t="shared" si="4"/>
        <v>0</v>
      </c>
      <c r="L35" s="164"/>
      <c r="M35" s="161">
        <f t="shared" si="5"/>
        <v>0</v>
      </c>
      <c r="N35" s="23"/>
    </row>
    <row r="36" spans="1:14" hidden="1" outlineLevel="1" x14ac:dyDescent="0.25">
      <c r="A36" s="29">
        <v>30</v>
      </c>
      <c r="B36" s="93"/>
      <c r="C36" s="128"/>
      <c r="D36" s="96"/>
      <c r="E36" s="96"/>
      <c r="F36" s="97"/>
      <c r="G36" s="30">
        <f>IFERROR(IF(D36="VSNU",INDEX(Tabel_VSNU,MATCH($F36,hulpsheets!$A$15:$A$111,0),MATCH($E36,hulpsheets!$A$15:$F$15,0)),IF(D36="NFU",INDEX(Tabel_NFU,MATCH($F36,hulpsheets!$H$15:$H$111,0),MATCH($E36,hulpsheets!$H$15:$N$15,0)),IF(D36="Overig",0,0))),0)</f>
        <v>0</v>
      </c>
      <c r="H36" s="42"/>
      <c r="I36" s="101"/>
      <c r="J36" s="2">
        <f t="shared" si="3"/>
        <v>0</v>
      </c>
      <c r="K36" s="2">
        <f t="shared" si="4"/>
        <v>0</v>
      </c>
      <c r="L36" s="164"/>
      <c r="M36" s="161">
        <f t="shared" si="5"/>
        <v>0</v>
      </c>
      <c r="N36" s="23"/>
    </row>
    <row r="37" spans="1:14" hidden="1" outlineLevel="1" x14ac:dyDescent="0.25">
      <c r="A37" s="29">
        <v>31</v>
      </c>
      <c r="B37" s="93"/>
      <c r="C37" s="128"/>
      <c r="D37" s="96"/>
      <c r="E37" s="96"/>
      <c r="F37" s="97"/>
      <c r="G37" s="30">
        <f>IFERROR(IF(D37="VSNU",INDEX(Tabel_VSNU,MATCH($F37,hulpsheets!$A$15:$A$111,0),MATCH($E37,hulpsheets!$A$15:$F$15,0)),IF(D37="NFU",INDEX(Tabel_NFU,MATCH($F37,hulpsheets!$H$15:$H$111,0),MATCH($E37,hulpsheets!$H$15:$N$15,0)),IF(D37="Overig",0,0))),0)</f>
        <v>0</v>
      </c>
      <c r="H37" s="42"/>
      <c r="I37" s="101"/>
      <c r="J37" s="2">
        <f t="shared" si="3"/>
        <v>0</v>
      </c>
      <c r="K37" s="2">
        <f t="shared" si="4"/>
        <v>0</v>
      </c>
      <c r="L37" s="164"/>
      <c r="M37" s="161">
        <f t="shared" si="5"/>
        <v>0</v>
      </c>
      <c r="N37" s="23"/>
    </row>
    <row r="38" spans="1:14" hidden="1" outlineLevel="1" x14ac:dyDescent="0.25">
      <c r="A38" s="29">
        <v>32</v>
      </c>
      <c r="B38" s="93"/>
      <c r="C38" s="128"/>
      <c r="D38" s="96"/>
      <c r="E38" s="96"/>
      <c r="F38" s="97"/>
      <c r="G38" s="30">
        <f>IFERROR(IF(D38="VSNU",INDEX(Tabel_VSNU,MATCH($F38,hulpsheets!$A$15:$A$111,0),MATCH($E38,hulpsheets!$A$15:$F$15,0)),IF(D38="NFU",INDEX(Tabel_NFU,MATCH($F38,hulpsheets!$H$15:$H$111,0),MATCH($E38,hulpsheets!$H$15:$N$15,0)),IF(D38="Overig",0,0))),0)</f>
        <v>0</v>
      </c>
      <c r="H38" s="42"/>
      <c r="I38" s="101"/>
      <c r="J38" s="2">
        <f t="shared" si="3"/>
        <v>0</v>
      </c>
      <c r="K38" s="2">
        <f t="shared" si="4"/>
        <v>0</v>
      </c>
      <c r="L38" s="164"/>
      <c r="M38" s="161">
        <f t="shared" si="5"/>
        <v>0</v>
      </c>
      <c r="N38" s="23"/>
    </row>
    <row r="39" spans="1:14" hidden="1" outlineLevel="1" x14ac:dyDescent="0.25">
      <c r="A39" s="29">
        <v>33</v>
      </c>
      <c r="B39" s="93"/>
      <c r="C39" s="128"/>
      <c r="D39" s="96"/>
      <c r="E39" s="96"/>
      <c r="F39" s="97"/>
      <c r="G39" s="30">
        <f>IFERROR(IF(D39="VSNU",INDEX(Tabel_VSNU,MATCH($F39,hulpsheets!$A$15:$A$111,0),MATCH($E39,hulpsheets!$A$15:$F$15,0)),IF(D39="NFU",INDEX(Tabel_NFU,MATCH($F39,hulpsheets!$H$15:$H$111,0),MATCH($E39,hulpsheets!$H$15:$N$15,0)),IF(D39="Overig",0,0))),0)</f>
        <v>0</v>
      </c>
      <c r="H39" s="42"/>
      <c r="I39" s="101"/>
      <c r="J39" s="2">
        <f t="shared" si="3"/>
        <v>0</v>
      </c>
      <c r="K39" s="2">
        <f t="shared" si="4"/>
        <v>0</v>
      </c>
      <c r="L39" s="164"/>
      <c r="M39" s="161">
        <f t="shared" si="5"/>
        <v>0</v>
      </c>
      <c r="N39" s="23"/>
    </row>
    <row r="40" spans="1:14" hidden="1" outlineLevel="1" x14ac:dyDescent="0.25">
      <c r="A40" s="29">
        <v>34</v>
      </c>
      <c r="B40" s="93"/>
      <c r="C40" s="128"/>
      <c r="D40" s="96"/>
      <c r="E40" s="96"/>
      <c r="F40" s="97"/>
      <c r="G40" s="30">
        <f>IFERROR(IF(D40="VSNU",INDEX(Tabel_VSNU,MATCH($F40,hulpsheets!$A$15:$A$111,0),MATCH($E40,hulpsheets!$A$15:$F$15,0)),IF(D40="NFU",INDEX(Tabel_NFU,MATCH($F40,hulpsheets!$H$15:$H$111,0),MATCH($E40,hulpsheets!$H$15:$N$15,0)),IF(D40="Overig",0,0))),0)</f>
        <v>0</v>
      </c>
      <c r="H40" s="42"/>
      <c r="I40" s="101"/>
      <c r="J40" s="2">
        <f t="shared" si="3"/>
        <v>0</v>
      </c>
      <c r="K40" s="2">
        <f t="shared" si="4"/>
        <v>0</v>
      </c>
      <c r="L40" s="164"/>
      <c r="M40" s="161">
        <f t="shared" si="5"/>
        <v>0</v>
      </c>
      <c r="N40" s="23"/>
    </row>
    <row r="41" spans="1:14" hidden="1" outlineLevel="1" x14ac:dyDescent="0.25">
      <c r="A41" s="29">
        <v>35</v>
      </c>
      <c r="B41" s="93"/>
      <c r="C41" s="128"/>
      <c r="D41" s="96"/>
      <c r="E41" s="96"/>
      <c r="F41" s="97"/>
      <c r="G41" s="30">
        <f>IFERROR(IF(D41="VSNU",INDEX(Tabel_VSNU,MATCH($F41,hulpsheets!$A$15:$A$111,0),MATCH($E41,hulpsheets!$A$15:$F$15,0)),IF(D41="NFU",INDEX(Tabel_NFU,MATCH($F41,hulpsheets!$H$15:$H$111,0),MATCH($E41,hulpsheets!$H$15:$N$15,0)),IF(D41="Overig",0,0))),0)</f>
        <v>0</v>
      </c>
      <c r="H41" s="42"/>
      <c r="I41" s="101"/>
      <c r="J41" s="2">
        <f t="shared" si="3"/>
        <v>0</v>
      </c>
      <c r="K41" s="2">
        <f t="shared" si="4"/>
        <v>0</v>
      </c>
      <c r="L41" s="164"/>
      <c r="M41" s="161">
        <f t="shared" si="5"/>
        <v>0</v>
      </c>
      <c r="N41" s="23"/>
    </row>
    <row r="42" spans="1:14" hidden="1" outlineLevel="1" x14ac:dyDescent="0.25">
      <c r="A42" s="29">
        <v>36</v>
      </c>
      <c r="B42" s="93"/>
      <c r="C42" s="128"/>
      <c r="D42" s="96"/>
      <c r="E42" s="96"/>
      <c r="F42" s="97"/>
      <c r="G42" s="30">
        <f>IFERROR(IF(D42="VSNU",INDEX(Tabel_VSNU,MATCH($F42,hulpsheets!$A$15:$A$111,0),MATCH($E42,hulpsheets!$A$15:$F$15,0)),IF(D42="NFU",INDEX(Tabel_NFU,MATCH($F42,hulpsheets!$H$15:$H$111,0),MATCH($E42,hulpsheets!$H$15:$N$15,0)),IF(D42="Overig",0,0))),0)</f>
        <v>0</v>
      </c>
      <c r="H42" s="42"/>
      <c r="I42" s="101"/>
      <c r="J42" s="2">
        <f t="shared" si="3"/>
        <v>0</v>
      </c>
      <c r="K42" s="2">
        <f t="shared" si="4"/>
        <v>0</v>
      </c>
      <c r="L42" s="164"/>
      <c r="M42" s="161">
        <f t="shared" si="5"/>
        <v>0</v>
      </c>
      <c r="N42" s="23"/>
    </row>
    <row r="43" spans="1:14" hidden="1" outlineLevel="1" x14ac:dyDescent="0.25">
      <c r="A43" s="29">
        <v>37</v>
      </c>
      <c r="B43" s="93"/>
      <c r="C43" s="128"/>
      <c r="D43" s="96"/>
      <c r="E43" s="96"/>
      <c r="F43" s="97"/>
      <c r="G43" s="30">
        <f>IFERROR(IF(D43="VSNU",INDEX(Tabel_VSNU,MATCH($F43,hulpsheets!$A$15:$A$111,0),MATCH($E43,hulpsheets!$A$15:$F$15,0)),IF(D43="NFU",INDEX(Tabel_NFU,MATCH($F43,hulpsheets!$H$15:$H$111,0),MATCH($E43,hulpsheets!$H$15:$N$15,0)),IF(D43="Overig",0,0))),0)</f>
        <v>0</v>
      </c>
      <c r="H43" s="42"/>
      <c r="I43" s="101"/>
      <c r="J43" s="2">
        <f t="shared" si="3"/>
        <v>0</v>
      </c>
      <c r="K43" s="2">
        <f t="shared" si="4"/>
        <v>0</v>
      </c>
      <c r="L43" s="164"/>
      <c r="M43" s="161">
        <f t="shared" si="5"/>
        <v>0</v>
      </c>
      <c r="N43" s="23"/>
    </row>
    <row r="44" spans="1:14" hidden="1" outlineLevel="1" x14ac:dyDescent="0.25">
      <c r="A44" s="29">
        <v>38</v>
      </c>
      <c r="B44" s="93"/>
      <c r="C44" s="128"/>
      <c r="D44" s="96"/>
      <c r="E44" s="96"/>
      <c r="F44" s="97"/>
      <c r="G44" s="30">
        <f>IFERROR(IF(D44="VSNU",INDEX(Tabel_VSNU,MATCH($F44,hulpsheets!$A$15:$A$111,0),MATCH($E44,hulpsheets!$A$15:$F$15,0)),IF(D44="NFU",INDEX(Tabel_NFU,MATCH($F44,hulpsheets!$H$15:$H$111,0),MATCH($E44,hulpsheets!$H$15:$N$15,0)),IF(D44="Overig",0,0))),0)</f>
        <v>0</v>
      </c>
      <c r="H44" s="42"/>
      <c r="I44" s="101"/>
      <c r="J44" s="2">
        <f t="shared" si="3"/>
        <v>0</v>
      </c>
      <c r="K44" s="2">
        <f t="shared" si="4"/>
        <v>0</v>
      </c>
      <c r="L44" s="164"/>
      <c r="M44" s="161">
        <f t="shared" si="5"/>
        <v>0</v>
      </c>
      <c r="N44" s="23"/>
    </row>
    <row r="45" spans="1:14" hidden="1" outlineLevel="1" x14ac:dyDescent="0.25">
      <c r="A45" s="29">
        <v>39</v>
      </c>
      <c r="B45" s="93"/>
      <c r="C45" s="128"/>
      <c r="D45" s="96"/>
      <c r="E45" s="96"/>
      <c r="F45" s="97"/>
      <c r="G45" s="30">
        <f>IFERROR(IF(D45="VSNU",INDEX(Tabel_VSNU,MATCH($F45,hulpsheets!$A$15:$A$111,0),MATCH($E45,hulpsheets!$A$15:$F$15,0)),IF(D45="NFU",INDEX(Tabel_NFU,MATCH($F45,hulpsheets!$H$15:$H$111,0),MATCH($E45,hulpsheets!$H$15:$N$15,0)),IF(D45="Overig",0,0))),0)</f>
        <v>0</v>
      </c>
      <c r="H45" s="42"/>
      <c r="I45" s="101"/>
      <c r="J45" s="2">
        <f t="shared" si="3"/>
        <v>0</v>
      </c>
      <c r="K45" s="2">
        <f t="shared" si="4"/>
        <v>0</v>
      </c>
      <c r="L45" s="164"/>
      <c r="M45" s="161">
        <f t="shared" si="5"/>
        <v>0</v>
      </c>
      <c r="N45" s="23"/>
    </row>
    <row r="46" spans="1:14" hidden="1" outlineLevel="1" x14ac:dyDescent="0.25">
      <c r="A46" s="29">
        <v>40</v>
      </c>
      <c r="B46" s="93"/>
      <c r="C46" s="128"/>
      <c r="D46" s="96"/>
      <c r="E46" s="96"/>
      <c r="F46" s="97"/>
      <c r="G46" s="30">
        <f>IFERROR(IF(D46="VSNU",INDEX(Tabel_VSNU,MATCH($F46,hulpsheets!$A$15:$A$111,0),MATCH($E46,hulpsheets!$A$15:$F$15,0)),IF(D46="NFU",INDEX(Tabel_NFU,MATCH($F46,hulpsheets!$H$15:$H$111,0),MATCH($E46,hulpsheets!$H$15:$N$15,0)),IF(D46="Overig",0,0))),0)</f>
        <v>0</v>
      </c>
      <c r="H46" s="42"/>
      <c r="I46" s="101"/>
      <c r="J46" s="2">
        <f t="shared" si="3"/>
        <v>0</v>
      </c>
      <c r="K46" s="2">
        <f t="shared" si="4"/>
        <v>0</v>
      </c>
      <c r="L46" s="164"/>
      <c r="M46" s="161">
        <f t="shared" si="5"/>
        <v>0</v>
      </c>
      <c r="N46" s="23"/>
    </row>
    <row r="47" spans="1:14" hidden="1" outlineLevel="1" x14ac:dyDescent="0.25">
      <c r="A47" s="29">
        <v>41</v>
      </c>
      <c r="B47" s="93"/>
      <c r="C47" s="128"/>
      <c r="D47" s="96"/>
      <c r="E47" s="96"/>
      <c r="F47" s="97"/>
      <c r="G47" s="30">
        <f>IFERROR(IF(D47="VSNU",INDEX(Tabel_VSNU,MATCH($F47,hulpsheets!$A$15:$A$111,0),MATCH($E47,hulpsheets!$A$15:$F$15,0)),IF(D47="NFU",INDEX(Tabel_NFU,MATCH($F47,hulpsheets!$H$15:$H$111,0),MATCH($E47,hulpsheets!$H$15:$N$15,0)),IF(D47="Overig",0,0))),0)</f>
        <v>0</v>
      </c>
      <c r="H47" s="42"/>
      <c r="I47" s="101"/>
      <c r="J47" s="2">
        <f t="shared" ref="J47:J53" si="6">IF(G47&gt;0,G47*I47,H47*F47*I47)</f>
        <v>0</v>
      </c>
      <c r="K47" s="2">
        <f t="shared" ref="K47:K53" si="7">IF(D47="Overig",J47*0.4,0)</f>
        <v>0</v>
      </c>
      <c r="L47" s="164"/>
      <c r="M47" s="161">
        <f t="shared" ref="M47:M53" si="8">IF(D47="Overig",((J47+K47)*(1+L47)),J47)</f>
        <v>0</v>
      </c>
      <c r="N47" s="23"/>
    </row>
    <row r="48" spans="1:14" hidden="1" outlineLevel="1" x14ac:dyDescent="0.25">
      <c r="A48" s="29">
        <v>42</v>
      </c>
      <c r="B48" s="93"/>
      <c r="C48" s="128"/>
      <c r="D48" s="96"/>
      <c r="E48" s="96"/>
      <c r="F48" s="97"/>
      <c r="G48" s="30">
        <f>IFERROR(IF(D48="VSNU",INDEX(Tabel_VSNU,MATCH($F48,hulpsheets!$A$15:$A$111,0),MATCH($E48,hulpsheets!$A$15:$F$15,0)),IF(D48="NFU",INDEX(Tabel_NFU,MATCH($F48,hulpsheets!$H$15:$H$111,0),MATCH($E48,hulpsheets!$H$15:$N$15,0)),IF(D48="Overig",0,0))),0)</f>
        <v>0</v>
      </c>
      <c r="H48" s="42"/>
      <c r="I48" s="101"/>
      <c r="J48" s="2">
        <f t="shared" si="6"/>
        <v>0</v>
      </c>
      <c r="K48" s="2">
        <f t="shared" si="7"/>
        <v>0</v>
      </c>
      <c r="L48" s="164"/>
      <c r="M48" s="161">
        <f t="shared" si="8"/>
        <v>0</v>
      </c>
      <c r="N48" s="23"/>
    </row>
    <row r="49" spans="1:14" hidden="1" outlineLevel="1" x14ac:dyDescent="0.25">
      <c r="A49" s="29">
        <v>43</v>
      </c>
      <c r="B49" s="93"/>
      <c r="C49" s="128"/>
      <c r="D49" s="96"/>
      <c r="E49" s="96"/>
      <c r="F49" s="97"/>
      <c r="G49" s="30">
        <f>IFERROR(IF(D49="VSNU",INDEX(Tabel_VSNU,MATCH($F49,hulpsheets!$A$15:$A$111,0),MATCH($E49,hulpsheets!$A$15:$F$15,0)),IF(D49="NFU",INDEX(Tabel_NFU,MATCH($F49,hulpsheets!$H$15:$H$111,0),MATCH($E49,hulpsheets!$H$15:$N$15,0)),IF(D49="Overig",0,0))),0)</f>
        <v>0</v>
      </c>
      <c r="H49" s="42"/>
      <c r="I49" s="101"/>
      <c r="J49" s="2">
        <f t="shared" si="6"/>
        <v>0</v>
      </c>
      <c r="K49" s="2">
        <f t="shared" si="7"/>
        <v>0</v>
      </c>
      <c r="L49" s="164"/>
      <c r="M49" s="161">
        <f t="shared" si="8"/>
        <v>0</v>
      </c>
      <c r="N49" s="23"/>
    </row>
    <row r="50" spans="1:14" hidden="1" outlineLevel="1" x14ac:dyDescent="0.25">
      <c r="A50" s="29">
        <v>44</v>
      </c>
      <c r="B50" s="93"/>
      <c r="C50" s="128"/>
      <c r="D50" s="96"/>
      <c r="E50" s="96"/>
      <c r="F50" s="97"/>
      <c r="G50" s="30">
        <f>IFERROR(IF(D50="VSNU",INDEX(Tabel_VSNU,MATCH($F50,hulpsheets!$A$15:$A$111,0),MATCH($E50,hulpsheets!$A$15:$F$15,0)),IF(D50="NFU",INDEX(Tabel_NFU,MATCH($F50,hulpsheets!$H$15:$H$111,0),MATCH($E50,hulpsheets!$H$15:$N$15,0)),IF(D50="Overig",0,0))),0)</f>
        <v>0</v>
      </c>
      <c r="H50" s="42"/>
      <c r="I50" s="101"/>
      <c r="J50" s="2">
        <f t="shared" si="6"/>
        <v>0</v>
      </c>
      <c r="K50" s="2">
        <f t="shared" si="7"/>
        <v>0</v>
      </c>
      <c r="L50" s="164"/>
      <c r="M50" s="161">
        <f t="shared" si="8"/>
        <v>0</v>
      </c>
      <c r="N50" s="23"/>
    </row>
    <row r="51" spans="1:14" hidden="1" outlineLevel="1" x14ac:dyDescent="0.25">
      <c r="A51" s="29">
        <v>45</v>
      </c>
      <c r="B51" s="93"/>
      <c r="C51" s="128"/>
      <c r="D51" s="96"/>
      <c r="E51" s="96"/>
      <c r="F51" s="97"/>
      <c r="G51" s="30">
        <f>IFERROR(IF(D51="VSNU",INDEX(Tabel_VSNU,MATCH($F51,hulpsheets!$A$15:$A$111,0),MATCH($E51,hulpsheets!$A$15:$F$15,0)),IF(D51="NFU",INDEX(Tabel_NFU,MATCH($F51,hulpsheets!$H$15:$H$111,0),MATCH($E51,hulpsheets!$H$15:$N$15,0)),IF(D51="Overig",0,0))),0)</f>
        <v>0</v>
      </c>
      <c r="H51" s="42"/>
      <c r="I51" s="101"/>
      <c r="J51" s="2">
        <f t="shared" si="6"/>
        <v>0</v>
      </c>
      <c r="K51" s="2">
        <f t="shared" si="7"/>
        <v>0</v>
      </c>
      <c r="L51" s="164"/>
      <c r="M51" s="161">
        <f t="shared" si="8"/>
        <v>0</v>
      </c>
      <c r="N51" s="23"/>
    </row>
    <row r="52" spans="1:14" hidden="1" outlineLevel="1" x14ac:dyDescent="0.25">
      <c r="A52" s="29">
        <v>46</v>
      </c>
      <c r="B52" s="93"/>
      <c r="C52" s="128"/>
      <c r="D52" s="96"/>
      <c r="E52" s="96"/>
      <c r="F52" s="97"/>
      <c r="G52" s="30">
        <f>IFERROR(IF(D52="VSNU",INDEX(Tabel_VSNU,MATCH($F52,hulpsheets!$A$15:$A$111,0),MATCH($E52,hulpsheets!$A$15:$F$15,0)),IF(D52="NFU",INDEX(Tabel_NFU,MATCH($F52,hulpsheets!$H$15:$H$111,0),MATCH($E52,hulpsheets!$H$15:$N$15,0)),IF(D52="Overig",0,0))),0)</f>
        <v>0</v>
      </c>
      <c r="H52" s="42"/>
      <c r="I52" s="101"/>
      <c r="J52" s="2">
        <f t="shared" si="6"/>
        <v>0</v>
      </c>
      <c r="K52" s="2">
        <f t="shared" si="7"/>
        <v>0</v>
      </c>
      <c r="L52" s="164"/>
      <c r="M52" s="161">
        <f t="shared" si="8"/>
        <v>0</v>
      </c>
      <c r="N52" s="23"/>
    </row>
    <row r="53" spans="1:14" hidden="1" outlineLevel="1" x14ac:dyDescent="0.25">
      <c r="A53" s="29">
        <v>47</v>
      </c>
      <c r="B53" s="93"/>
      <c r="C53" s="128"/>
      <c r="D53" s="96"/>
      <c r="E53" s="96"/>
      <c r="F53" s="97"/>
      <c r="G53" s="30">
        <f>IFERROR(IF(D53="VSNU",INDEX(Tabel_VSNU,MATCH($F53,hulpsheets!$A$15:$A$111,0),MATCH($E53,hulpsheets!$A$15:$F$15,0)),IF(D53="NFU",INDEX(Tabel_NFU,MATCH($F53,hulpsheets!$H$15:$H$111,0),MATCH($E53,hulpsheets!$H$15:$N$15,0)),IF(D53="Overig",0,0))),0)</f>
        <v>0</v>
      </c>
      <c r="H53" s="42"/>
      <c r="I53" s="101"/>
      <c r="J53" s="2">
        <f t="shared" si="6"/>
        <v>0</v>
      </c>
      <c r="K53" s="2">
        <f t="shared" si="7"/>
        <v>0</v>
      </c>
      <c r="L53" s="164"/>
      <c r="M53" s="161">
        <f t="shared" si="8"/>
        <v>0</v>
      </c>
      <c r="N53" s="23"/>
    </row>
    <row r="54" spans="1:14" hidden="1" outlineLevel="1" x14ac:dyDescent="0.25">
      <c r="A54" s="29">
        <v>48</v>
      </c>
      <c r="B54" s="93"/>
      <c r="C54" s="128"/>
      <c r="D54" s="96"/>
      <c r="E54" s="96"/>
      <c r="F54" s="97"/>
      <c r="G54" s="30">
        <f>IFERROR(IF(D54="VSNU",INDEX(Tabel_VSNU,MATCH($F54,hulpsheets!$A$15:$A$111,0),MATCH($E54,hulpsheets!$A$15:$F$15,0)),IF(D54="NFU",INDEX(Tabel_NFU,MATCH($F54,hulpsheets!$H$15:$H$111,0),MATCH($E54,hulpsheets!$H$15:$N$15,0)),IF(D54="Overig",0,0))),0)</f>
        <v>0</v>
      </c>
      <c r="H54" s="42"/>
      <c r="I54" s="101"/>
      <c r="J54" s="2">
        <f t="shared" ref="J54:J55" si="9">IF(G54&gt;0,G54*I54,H54*F54*I54)</f>
        <v>0</v>
      </c>
      <c r="K54" s="2">
        <f t="shared" ref="K54:K55" si="10">IF(D54="Overig",J54*0.4,0)</f>
        <v>0</v>
      </c>
      <c r="L54" s="164"/>
      <c r="M54" s="161">
        <f t="shared" ref="M54:M55" si="11">IF(D54="Overig",((J54+K54)*(1+L54)),J54)</f>
        <v>0</v>
      </c>
      <c r="N54" s="23"/>
    </row>
    <row r="55" spans="1:14" hidden="1" outlineLevel="1" x14ac:dyDescent="0.25">
      <c r="A55" s="29">
        <v>49</v>
      </c>
      <c r="B55" s="93"/>
      <c r="C55" s="128"/>
      <c r="D55" s="96"/>
      <c r="E55" s="96"/>
      <c r="F55" s="97"/>
      <c r="G55" s="30">
        <f>IFERROR(IF(D55="VSNU",INDEX(Tabel_VSNU,MATCH($F55,hulpsheets!$A$15:$A$111,0),MATCH($E55,hulpsheets!$A$15:$F$15,0)),IF(D55="NFU",INDEX(Tabel_NFU,MATCH($F55,hulpsheets!$H$15:$H$111,0),MATCH($E55,hulpsheets!$H$15:$N$15,0)),IF(D55="Overig",0,0))),0)</f>
        <v>0</v>
      </c>
      <c r="H55" s="42"/>
      <c r="I55" s="101"/>
      <c r="J55" s="2">
        <f t="shared" si="9"/>
        <v>0</v>
      </c>
      <c r="K55" s="2">
        <f t="shared" si="10"/>
        <v>0</v>
      </c>
      <c r="L55" s="164"/>
      <c r="M55" s="161">
        <f t="shared" si="11"/>
        <v>0</v>
      </c>
      <c r="N55" s="23"/>
    </row>
    <row r="56" spans="1:14" ht="14.4" collapsed="1" thickBot="1" x14ac:dyDescent="0.3">
      <c r="A56" s="29">
        <v>50</v>
      </c>
      <c r="B56" s="103"/>
      <c r="C56" s="129"/>
      <c r="D56" s="98"/>
      <c r="E56" s="98"/>
      <c r="F56" s="99"/>
      <c r="G56" s="31">
        <f>IFERROR(IF(D56="VSNU",INDEX(Tabel_VSNU,MATCH($F56,hulpsheets!$A$15:$A$111,0),MATCH($E56,hulpsheets!$A$15:$F$15,0)),IF(D56="NFU",INDEX(Tabel_NFU,MATCH($F56,hulpsheets!$H$15:$H$111,0),MATCH($E56,hulpsheets!$H$15:$N$15,0)),IF(D56="Overig",0,0))),0)</f>
        <v>0</v>
      </c>
      <c r="H56" s="43"/>
      <c r="I56" s="102"/>
      <c r="J56" s="3">
        <f t="shared" si="0"/>
        <v>0</v>
      </c>
      <c r="K56" s="3">
        <f t="shared" si="1"/>
        <v>0</v>
      </c>
      <c r="L56" s="165"/>
      <c r="M56" s="162">
        <f t="shared" si="2"/>
        <v>0</v>
      </c>
      <c r="N56" s="23"/>
    </row>
    <row r="57" spans="1:14" x14ac:dyDescent="0.25">
      <c r="A57" s="23"/>
      <c r="B57" s="23"/>
      <c r="C57" s="23"/>
      <c r="D57" s="23"/>
      <c r="E57" s="23"/>
      <c r="F57" s="23"/>
      <c r="G57" s="23"/>
      <c r="H57" s="23"/>
      <c r="I57" s="23"/>
      <c r="J57" s="23"/>
      <c r="K57" s="23"/>
      <c r="L57" s="23"/>
      <c r="N57" s="23"/>
    </row>
    <row r="58" spans="1:14" x14ac:dyDescent="0.25">
      <c r="A58" s="25" t="s">
        <v>68</v>
      </c>
      <c r="B58" s="32"/>
      <c r="C58" s="32"/>
      <c r="D58" s="32"/>
      <c r="E58" s="26"/>
      <c r="F58" s="26"/>
      <c r="G58" s="26"/>
      <c r="H58" s="26"/>
      <c r="I58" s="23"/>
      <c r="J58" s="23"/>
      <c r="K58" s="23"/>
      <c r="L58" s="23"/>
      <c r="N58" s="23"/>
    </row>
    <row r="59" spans="1:14" x14ac:dyDescent="0.25">
      <c r="A59" s="33" t="s">
        <v>69</v>
      </c>
      <c r="B59" s="32"/>
      <c r="C59" s="32"/>
      <c r="D59" s="32"/>
      <c r="E59" s="26"/>
      <c r="F59" s="26"/>
      <c r="G59" s="26"/>
      <c r="H59" s="26"/>
      <c r="I59" s="23"/>
      <c r="J59" s="23"/>
      <c r="K59" s="23"/>
      <c r="L59" s="23"/>
      <c r="N59" s="23"/>
    </row>
    <row r="60" spans="1:14" ht="14.4" thickBot="1" x14ac:dyDescent="0.3">
      <c r="A60" s="295"/>
      <c r="B60" s="295"/>
      <c r="C60" s="295"/>
      <c r="D60" s="295"/>
      <c r="E60" s="295"/>
      <c r="F60" s="295"/>
      <c r="G60" s="295"/>
      <c r="H60" s="295"/>
      <c r="I60" s="295"/>
      <c r="J60" s="295"/>
      <c r="K60" s="295"/>
      <c r="L60" s="295"/>
      <c r="N60" s="23"/>
    </row>
    <row r="61" spans="1:14" ht="14.4" thickBot="1" x14ac:dyDescent="0.3">
      <c r="A61" s="34" t="s">
        <v>0</v>
      </c>
      <c r="B61" s="35" t="s">
        <v>70</v>
      </c>
      <c r="C61" s="132" t="s">
        <v>126</v>
      </c>
      <c r="D61" s="283" t="s">
        <v>71</v>
      </c>
      <c r="E61" s="284"/>
      <c r="F61" s="285"/>
      <c r="G61" s="23"/>
      <c r="H61" s="23"/>
      <c r="I61" s="23"/>
      <c r="J61" s="23"/>
      <c r="K61" s="36" t="s">
        <v>72</v>
      </c>
      <c r="L61" s="37" t="s">
        <v>73</v>
      </c>
      <c r="M61" s="38" t="s">
        <v>67</v>
      </c>
      <c r="N61" s="23"/>
    </row>
    <row r="62" spans="1:14" x14ac:dyDescent="0.25">
      <c r="A62" s="39">
        <v>1</v>
      </c>
      <c r="B62" s="93"/>
      <c r="C62" s="131"/>
      <c r="D62" s="289"/>
      <c r="E62" s="290"/>
      <c r="F62" s="291"/>
      <c r="G62" s="40"/>
      <c r="H62" s="40"/>
      <c r="I62" s="40"/>
      <c r="J62" s="40"/>
      <c r="K62" s="104"/>
      <c r="L62" s="105"/>
      <c r="M62" s="4">
        <f>K62*L62</f>
        <v>0</v>
      </c>
      <c r="N62" s="23"/>
    </row>
    <row r="63" spans="1:14" x14ac:dyDescent="0.25">
      <c r="A63" s="39">
        <v>2</v>
      </c>
      <c r="B63" s="93"/>
      <c r="C63" s="130"/>
      <c r="D63" s="286"/>
      <c r="E63" s="287"/>
      <c r="F63" s="288"/>
      <c r="G63" s="40"/>
      <c r="H63" s="40"/>
      <c r="I63" s="40"/>
      <c r="J63" s="40"/>
      <c r="K63" s="106"/>
      <c r="L63" s="96"/>
      <c r="M63" s="5">
        <f>K63*L63</f>
        <v>0</v>
      </c>
      <c r="N63" s="23"/>
    </row>
    <row r="64" spans="1:14" x14ac:dyDescent="0.25">
      <c r="A64" s="39">
        <v>3</v>
      </c>
      <c r="B64" s="93"/>
      <c r="C64" s="130"/>
      <c r="D64" s="286"/>
      <c r="E64" s="287"/>
      <c r="F64" s="288"/>
      <c r="G64" s="40"/>
      <c r="H64" s="40"/>
      <c r="I64" s="40"/>
      <c r="J64" s="40"/>
      <c r="K64" s="106"/>
      <c r="L64" s="96"/>
      <c r="M64" s="5">
        <f>K64*L64</f>
        <v>0</v>
      </c>
      <c r="N64" s="23"/>
    </row>
    <row r="65" spans="1:14" x14ac:dyDescent="0.25">
      <c r="A65" s="39">
        <v>4</v>
      </c>
      <c r="B65" s="93"/>
      <c r="C65" s="130"/>
      <c r="D65" s="286"/>
      <c r="E65" s="287"/>
      <c r="F65" s="288"/>
      <c r="G65" s="40"/>
      <c r="H65" s="40"/>
      <c r="I65" s="40"/>
      <c r="J65" s="40"/>
      <c r="K65" s="106"/>
      <c r="L65" s="96"/>
      <c r="M65" s="5">
        <f t="shared" ref="M65:M111" si="12">K65*L65</f>
        <v>0</v>
      </c>
      <c r="N65" s="23"/>
    </row>
    <row r="66" spans="1:14" x14ac:dyDescent="0.25">
      <c r="A66" s="39">
        <v>5</v>
      </c>
      <c r="B66" s="93"/>
      <c r="C66" s="130"/>
      <c r="D66" s="286"/>
      <c r="E66" s="287"/>
      <c r="F66" s="288"/>
      <c r="G66" s="40"/>
      <c r="H66" s="40"/>
      <c r="I66" s="40"/>
      <c r="J66" s="40"/>
      <c r="K66" s="106">
        <v>0</v>
      </c>
      <c r="L66" s="96"/>
      <c r="M66" s="5">
        <f t="shared" si="12"/>
        <v>0</v>
      </c>
      <c r="N66" s="23"/>
    </row>
    <row r="67" spans="1:14" x14ac:dyDescent="0.25">
      <c r="A67" s="39">
        <v>6</v>
      </c>
      <c r="B67" s="93"/>
      <c r="C67" s="130"/>
      <c r="D67" s="286"/>
      <c r="E67" s="287"/>
      <c r="F67" s="288"/>
      <c r="G67" s="40"/>
      <c r="H67" s="40"/>
      <c r="I67" s="40"/>
      <c r="J67" s="40"/>
      <c r="K67" s="106">
        <v>0</v>
      </c>
      <c r="L67" s="96"/>
      <c r="M67" s="5">
        <f t="shared" si="12"/>
        <v>0</v>
      </c>
      <c r="N67" s="23"/>
    </row>
    <row r="68" spans="1:14" x14ac:dyDescent="0.25">
      <c r="A68" s="39">
        <v>7</v>
      </c>
      <c r="B68" s="93"/>
      <c r="C68" s="130"/>
      <c r="D68" s="286"/>
      <c r="E68" s="287"/>
      <c r="F68" s="288"/>
      <c r="G68" s="40"/>
      <c r="H68" s="40"/>
      <c r="I68" s="40"/>
      <c r="J68" s="40"/>
      <c r="K68" s="106">
        <v>0</v>
      </c>
      <c r="L68" s="96"/>
      <c r="M68" s="5">
        <f t="shared" si="12"/>
        <v>0</v>
      </c>
      <c r="N68" s="23"/>
    </row>
    <row r="69" spans="1:14" x14ac:dyDescent="0.25">
      <c r="A69" s="39">
        <v>8</v>
      </c>
      <c r="B69" s="93"/>
      <c r="C69" s="130"/>
      <c r="D69" s="286"/>
      <c r="E69" s="287"/>
      <c r="F69" s="288"/>
      <c r="G69" s="40"/>
      <c r="H69" s="40"/>
      <c r="I69" s="40"/>
      <c r="J69" s="40"/>
      <c r="K69" s="106">
        <v>0</v>
      </c>
      <c r="L69" s="96"/>
      <c r="M69" s="5">
        <f t="shared" si="12"/>
        <v>0</v>
      </c>
      <c r="N69" s="23"/>
    </row>
    <row r="70" spans="1:14" x14ac:dyDescent="0.25">
      <c r="A70" s="39">
        <v>9</v>
      </c>
      <c r="B70" s="93"/>
      <c r="C70" s="130"/>
      <c r="D70" s="286"/>
      <c r="E70" s="287"/>
      <c r="F70" s="288"/>
      <c r="G70" s="40"/>
      <c r="H70" s="40"/>
      <c r="I70" s="40"/>
      <c r="J70" s="40"/>
      <c r="K70" s="106">
        <v>0</v>
      </c>
      <c r="L70" s="96"/>
      <c r="M70" s="5">
        <f t="shared" si="12"/>
        <v>0</v>
      </c>
      <c r="N70" s="23"/>
    </row>
    <row r="71" spans="1:14" x14ac:dyDescent="0.25">
      <c r="A71" s="39">
        <v>10</v>
      </c>
      <c r="B71" s="93"/>
      <c r="C71" s="130"/>
      <c r="D71" s="286"/>
      <c r="E71" s="287"/>
      <c r="F71" s="288"/>
      <c r="G71" s="40"/>
      <c r="H71" s="40"/>
      <c r="I71" s="40"/>
      <c r="J71" s="40"/>
      <c r="K71" s="106">
        <v>0</v>
      </c>
      <c r="L71" s="96"/>
      <c r="M71" s="5">
        <f t="shared" si="12"/>
        <v>0</v>
      </c>
      <c r="N71" s="23"/>
    </row>
    <row r="72" spans="1:14" x14ac:dyDescent="0.25">
      <c r="A72" s="39">
        <v>11</v>
      </c>
      <c r="B72" s="93"/>
      <c r="C72" s="130"/>
      <c r="D72" s="286"/>
      <c r="E72" s="287"/>
      <c r="F72" s="288"/>
      <c r="G72" s="40"/>
      <c r="H72" s="40"/>
      <c r="I72" s="40"/>
      <c r="J72" s="40"/>
      <c r="K72" s="106">
        <v>0</v>
      </c>
      <c r="L72" s="96"/>
      <c r="M72" s="5">
        <f t="shared" si="12"/>
        <v>0</v>
      </c>
      <c r="N72" s="23"/>
    </row>
    <row r="73" spans="1:14" x14ac:dyDescent="0.25">
      <c r="A73" s="39">
        <v>12</v>
      </c>
      <c r="B73" s="93"/>
      <c r="C73" s="130"/>
      <c r="D73" s="286"/>
      <c r="E73" s="287"/>
      <c r="F73" s="288"/>
      <c r="G73" s="40"/>
      <c r="H73" s="40"/>
      <c r="I73" s="40"/>
      <c r="J73" s="40"/>
      <c r="K73" s="106">
        <v>0</v>
      </c>
      <c r="L73" s="96"/>
      <c r="M73" s="5">
        <f t="shared" si="12"/>
        <v>0</v>
      </c>
      <c r="N73" s="23"/>
    </row>
    <row r="74" spans="1:14" x14ac:dyDescent="0.25">
      <c r="A74" s="39">
        <v>13</v>
      </c>
      <c r="B74" s="93"/>
      <c r="C74" s="130"/>
      <c r="D74" s="286"/>
      <c r="E74" s="287"/>
      <c r="F74" s="288"/>
      <c r="G74" s="40"/>
      <c r="H74" s="40"/>
      <c r="I74" s="40"/>
      <c r="J74" s="40"/>
      <c r="K74" s="106">
        <v>0</v>
      </c>
      <c r="L74" s="96"/>
      <c r="M74" s="5">
        <f t="shared" si="12"/>
        <v>0</v>
      </c>
      <c r="N74" s="23"/>
    </row>
    <row r="75" spans="1:14" x14ac:dyDescent="0.25">
      <c r="A75" s="39">
        <v>14</v>
      </c>
      <c r="B75" s="93"/>
      <c r="C75" s="130"/>
      <c r="D75" s="286"/>
      <c r="E75" s="287"/>
      <c r="F75" s="288"/>
      <c r="G75" s="40"/>
      <c r="H75" s="40"/>
      <c r="I75" s="40"/>
      <c r="J75" s="40"/>
      <c r="K75" s="106">
        <v>0</v>
      </c>
      <c r="L75" s="96"/>
      <c r="M75" s="5">
        <f t="shared" si="12"/>
        <v>0</v>
      </c>
      <c r="N75" s="23"/>
    </row>
    <row r="76" spans="1:14" x14ac:dyDescent="0.25">
      <c r="A76" s="39">
        <v>15</v>
      </c>
      <c r="B76" s="93"/>
      <c r="C76" s="130"/>
      <c r="D76" s="286"/>
      <c r="E76" s="287"/>
      <c r="F76" s="288"/>
      <c r="G76" s="40"/>
      <c r="H76" s="40"/>
      <c r="I76" s="40"/>
      <c r="J76" s="40"/>
      <c r="K76" s="106">
        <v>0</v>
      </c>
      <c r="L76" s="96"/>
      <c r="M76" s="5">
        <f t="shared" ref="M76:M101" si="13">K76*L76</f>
        <v>0</v>
      </c>
      <c r="N76" s="23"/>
    </row>
    <row r="77" spans="1:14" x14ac:dyDescent="0.25">
      <c r="A77" s="39">
        <v>16</v>
      </c>
      <c r="B77" s="93"/>
      <c r="C77" s="130"/>
      <c r="D77" s="286"/>
      <c r="E77" s="287"/>
      <c r="F77" s="288"/>
      <c r="G77" s="40"/>
      <c r="H77" s="40"/>
      <c r="I77" s="40"/>
      <c r="J77" s="40"/>
      <c r="K77" s="106">
        <v>0</v>
      </c>
      <c r="L77" s="96"/>
      <c r="M77" s="5">
        <f t="shared" si="13"/>
        <v>0</v>
      </c>
      <c r="N77" s="23"/>
    </row>
    <row r="78" spans="1:14" x14ac:dyDescent="0.25">
      <c r="A78" s="39">
        <v>17</v>
      </c>
      <c r="B78" s="93"/>
      <c r="C78" s="130"/>
      <c r="D78" s="286"/>
      <c r="E78" s="287"/>
      <c r="F78" s="288"/>
      <c r="G78" s="40"/>
      <c r="H78" s="40"/>
      <c r="I78" s="40"/>
      <c r="J78" s="40"/>
      <c r="K78" s="106">
        <v>0</v>
      </c>
      <c r="L78" s="96"/>
      <c r="M78" s="5">
        <f t="shared" si="13"/>
        <v>0</v>
      </c>
      <c r="N78" s="23"/>
    </row>
    <row r="79" spans="1:14" x14ac:dyDescent="0.25">
      <c r="A79" s="39">
        <v>18</v>
      </c>
      <c r="B79" s="93"/>
      <c r="C79" s="130"/>
      <c r="D79" s="286"/>
      <c r="E79" s="287"/>
      <c r="F79" s="288"/>
      <c r="G79" s="40"/>
      <c r="H79" s="40"/>
      <c r="I79" s="40"/>
      <c r="J79" s="40"/>
      <c r="K79" s="106">
        <v>0</v>
      </c>
      <c r="L79" s="96"/>
      <c r="M79" s="5">
        <f t="shared" si="13"/>
        <v>0</v>
      </c>
      <c r="N79" s="23"/>
    </row>
    <row r="80" spans="1:14" x14ac:dyDescent="0.25">
      <c r="A80" s="39">
        <v>19</v>
      </c>
      <c r="B80" s="93"/>
      <c r="C80" s="130"/>
      <c r="D80" s="286"/>
      <c r="E80" s="287"/>
      <c r="F80" s="288"/>
      <c r="G80" s="40"/>
      <c r="H80" s="40"/>
      <c r="I80" s="40"/>
      <c r="J80" s="40"/>
      <c r="K80" s="106">
        <v>0</v>
      </c>
      <c r="L80" s="96"/>
      <c r="M80" s="5">
        <f t="shared" si="13"/>
        <v>0</v>
      </c>
      <c r="N80" s="23"/>
    </row>
    <row r="81" spans="1:14" hidden="1" outlineLevel="1" x14ac:dyDescent="0.25">
      <c r="A81" s="39">
        <v>20</v>
      </c>
      <c r="B81" s="93"/>
      <c r="C81" s="130"/>
      <c r="D81" s="286"/>
      <c r="E81" s="287"/>
      <c r="F81" s="288"/>
      <c r="G81" s="40"/>
      <c r="H81" s="40"/>
      <c r="I81" s="40"/>
      <c r="J81" s="40"/>
      <c r="K81" s="106">
        <v>0</v>
      </c>
      <c r="L81" s="96"/>
      <c r="M81" s="5">
        <f t="shared" si="13"/>
        <v>0</v>
      </c>
      <c r="N81" s="23"/>
    </row>
    <row r="82" spans="1:14" hidden="1" outlineLevel="1" x14ac:dyDescent="0.25">
      <c r="A82" s="39">
        <v>21</v>
      </c>
      <c r="B82" s="93"/>
      <c r="C82" s="130"/>
      <c r="D82" s="286"/>
      <c r="E82" s="287"/>
      <c r="F82" s="288"/>
      <c r="G82" s="40"/>
      <c r="H82" s="40"/>
      <c r="I82" s="40"/>
      <c r="J82" s="40"/>
      <c r="K82" s="106">
        <v>0</v>
      </c>
      <c r="L82" s="96"/>
      <c r="M82" s="5">
        <f t="shared" si="13"/>
        <v>0</v>
      </c>
      <c r="N82" s="23"/>
    </row>
    <row r="83" spans="1:14" hidden="1" outlineLevel="1" x14ac:dyDescent="0.25">
      <c r="A83" s="39">
        <v>22</v>
      </c>
      <c r="B83" s="93"/>
      <c r="C83" s="130"/>
      <c r="D83" s="286"/>
      <c r="E83" s="287"/>
      <c r="F83" s="288"/>
      <c r="G83" s="40"/>
      <c r="H83" s="40"/>
      <c r="I83" s="40"/>
      <c r="J83" s="40"/>
      <c r="K83" s="106">
        <v>0</v>
      </c>
      <c r="L83" s="96"/>
      <c r="M83" s="5">
        <f t="shared" si="13"/>
        <v>0</v>
      </c>
      <c r="N83" s="23"/>
    </row>
    <row r="84" spans="1:14" hidden="1" outlineLevel="1" x14ac:dyDescent="0.25">
      <c r="A84" s="39">
        <v>23</v>
      </c>
      <c r="B84" s="93"/>
      <c r="C84" s="130"/>
      <c r="D84" s="286"/>
      <c r="E84" s="287"/>
      <c r="F84" s="288"/>
      <c r="G84" s="40"/>
      <c r="H84" s="40"/>
      <c r="I84" s="40"/>
      <c r="J84" s="40"/>
      <c r="K84" s="106">
        <v>0</v>
      </c>
      <c r="L84" s="96"/>
      <c r="M84" s="5">
        <f t="shared" si="13"/>
        <v>0</v>
      </c>
      <c r="N84" s="23"/>
    </row>
    <row r="85" spans="1:14" hidden="1" outlineLevel="1" x14ac:dyDescent="0.25">
      <c r="A85" s="39">
        <v>24</v>
      </c>
      <c r="B85" s="93"/>
      <c r="C85" s="130"/>
      <c r="D85" s="286"/>
      <c r="E85" s="287"/>
      <c r="F85" s="288"/>
      <c r="G85" s="40"/>
      <c r="H85" s="40"/>
      <c r="I85" s="40"/>
      <c r="J85" s="40"/>
      <c r="K85" s="106">
        <v>0</v>
      </c>
      <c r="L85" s="96"/>
      <c r="M85" s="5">
        <f t="shared" si="13"/>
        <v>0</v>
      </c>
      <c r="N85" s="23"/>
    </row>
    <row r="86" spans="1:14" hidden="1" outlineLevel="1" x14ac:dyDescent="0.25">
      <c r="A86" s="39">
        <v>25</v>
      </c>
      <c r="B86" s="93"/>
      <c r="C86" s="130"/>
      <c r="D86" s="286"/>
      <c r="E86" s="287"/>
      <c r="F86" s="288"/>
      <c r="G86" s="40"/>
      <c r="H86" s="40"/>
      <c r="I86" s="40"/>
      <c r="J86" s="40"/>
      <c r="K86" s="106">
        <v>0</v>
      </c>
      <c r="L86" s="96"/>
      <c r="M86" s="5">
        <f t="shared" si="13"/>
        <v>0</v>
      </c>
      <c r="N86" s="23"/>
    </row>
    <row r="87" spans="1:14" hidden="1" outlineLevel="1" x14ac:dyDescent="0.25">
      <c r="A87" s="39">
        <v>26</v>
      </c>
      <c r="B87" s="93"/>
      <c r="C87" s="130"/>
      <c r="D87" s="286"/>
      <c r="E87" s="287"/>
      <c r="F87" s="288"/>
      <c r="G87" s="40"/>
      <c r="H87" s="40"/>
      <c r="I87" s="40"/>
      <c r="J87" s="40"/>
      <c r="K87" s="106">
        <v>0</v>
      </c>
      <c r="L87" s="96"/>
      <c r="M87" s="5">
        <f t="shared" si="13"/>
        <v>0</v>
      </c>
      <c r="N87" s="23"/>
    </row>
    <row r="88" spans="1:14" hidden="1" outlineLevel="1" x14ac:dyDescent="0.25">
      <c r="A88" s="39">
        <v>27</v>
      </c>
      <c r="B88" s="93"/>
      <c r="C88" s="130"/>
      <c r="D88" s="286"/>
      <c r="E88" s="287"/>
      <c r="F88" s="288"/>
      <c r="G88" s="40"/>
      <c r="H88" s="40"/>
      <c r="I88" s="40"/>
      <c r="J88" s="40"/>
      <c r="K88" s="106">
        <v>0</v>
      </c>
      <c r="L88" s="96"/>
      <c r="M88" s="5">
        <f t="shared" si="13"/>
        <v>0</v>
      </c>
      <c r="N88" s="23"/>
    </row>
    <row r="89" spans="1:14" hidden="1" outlineLevel="1" x14ac:dyDescent="0.25">
      <c r="A89" s="39">
        <v>28</v>
      </c>
      <c r="B89" s="93"/>
      <c r="C89" s="130"/>
      <c r="D89" s="286"/>
      <c r="E89" s="287"/>
      <c r="F89" s="288"/>
      <c r="G89" s="40"/>
      <c r="H89" s="40"/>
      <c r="I89" s="40"/>
      <c r="J89" s="40"/>
      <c r="K89" s="106">
        <v>0</v>
      </c>
      <c r="L89" s="96"/>
      <c r="M89" s="5">
        <f t="shared" si="13"/>
        <v>0</v>
      </c>
      <c r="N89" s="23"/>
    </row>
    <row r="90" spans="1:14" hidden="1" outlineLevel="1" x14ac:dyDescent="0.25">
      <c r="A90" s="39">
        <v>29</v>
      </c>
      <c r="B90" s="93"/>
      <c r="C90" s="130"/>
      <c r="D90" s="286"/>
      <c r="E90" s="287"/>
      <c r="F90" s="288"/>
      <c r="G90" s="40"/>
      <c r="H90" s="40"/>
      <c r="I90" s="40"/>
      <c r="J90" s="40"/>
      <c r="K90" s="106">
        <v>0</v>
      </c>
      <c r="L90" s="96"/>
      <c r="M90" s="5">
        <f t="shared" si="13"/>
        <v>0</v>
      </c>
      <c r="N90" s="23"/>
    </row>
    <row r="91" spans="1:14" hidden="1" outlineLevel="1" x14ac:dyDescent="0.25">
      <c r="A91" s="39">
        <v>30</v>
      </c>
      <c r="B91" s="93"/>
      <c r="C91" s="130"/>
      <c r="D91" s="286"/>
      <c r="E91" s="287"/>
      <c r="F91" s="288"/>
      <c r="G91" s="40"/>
      <c r="H91" s="40"/>
      <c r="I91" s="40"/>
      <c r="J91" s="40"/>
      <c r="K91" s="106">
        <v>0</v>
      </c>
      <c r="L91" s="96"/>
      <c r="M91" s="5">
        <f t="shared" si="13"/>
        <v>0</v>
      </c>
      <c r="N91" s="23"/>
    </row>
    <row r="92" spans="1:14" hidden="1" outlineLevel="1" x14ac:dyDescent="0.25">
      <c r="A92" s="39">
        <v>31</v>
      </c>
      <c r="B92" s="93"/>
      <c r="C92" s="130"/>
      <c r="D92" s="286"/>
      <c r="E92" s="287"/>
      <c r="F92" s="288"/>
      <c r="G92" s="40"/>
      <c r="H92" s="40"/>
      <c r="I92" s="40"/>
      <c r="J92" s="40"/>
      <c r="K92" s="106">
        <v>0</v>
      </c>
      <c r="L92" s="96"/>
      <c r="M92" s="5">
        <f t="shared" si="13"/>
        <v>0</v>
      </c>
      <c r="N92" s="23"/>
    </row>
    <row r="93" spans="1:14" hidden="1" outlineLevel="1" x14ac:dyDescent="0.25">
      <c r="A93" s="39">
        <v>32</v>
      </c>
      <c r="B93" s="93"/>
      <c r="C93" s="130"/>
      <c r="D93" s="286"/>
      <c r="E93" s="287"/>
      <c r="F93" s="288"/>
      <c r="G93" s="40"/>
      <c r="H93" s="40"/>
      <c r="I93" s="40"/>
      <c r="J93" s="40"/>
      <c r="K93" s="106">
        <v>0</v>
      </c>
      <c r="L93" s="96"/>
      <c r="M93" s="5">
        <f t="shared" si="13"/>
        <v>0</v>
      </c>
      <c r="N93" s="23"/>
    </row>
    <row r="94" spans="1:14" hidden="1" outlineLevel="1" x14ac:dyDescent="0.25">
      <c r="A94" s="39">
        <v>33</v>
      </c>
      <c r="B94" s="93"/>
      <c r="C94" s="130"/>
      <c r="D94" s="286"/>
      <c r="E94" s="287"/>
      <c r="F94" s="288"/>
      <c r="G94" s="40"/>
      <c r="H94" s="40"/>
      <c r="I94" s="40"/>
      <c r="J94" s="40"/>
      <c r="K94" s="106">
        <v>0</v>
      </c>
      <c r="L94" s="96"/>
      <c r="M94" s="5">
        <f t="shared" si="13"/>
        <v>0</v>
      </c>
      <c r="N94" s="23"/>
    </row>
    <row r="95" spans="1:14" hidden="1" outlineLevel="1" x14ac:dyDescent="0.25">
      <c r="A95" s="39">
        <v>34</v>
      </c>
      <c r="B95" s="93"/>
      <c r="C95" s="130"/>
      <c r="D95" s="286"/>
      <c r="E95" s="287"/>
      <c r="F95" s="288"/>
      <c r="G95" s="40"/>
      <c r="H95" s="40"/>
      <c r="I95" s="40"/>
      <c r="J95" s="40"/>
      <c r="K95" s="106">
        <v>0</v>
      </c>
      <c r="L95" s="96"/>
      <c r="M95" s="5">
        <f t="shared" si="13"/>
        <v>0</v>
      </c>
      <c r="N95" s="23"/>
    </row>
    <row r="96" spans="1:14" hidden="1" outlineLevel="1" x14ac:dyDescent="0.25">
      <c r="A96" s="39">
        <v>35</v>
      </c>
      <c r="B96" s="93"/>
      <c r="C96" s="130"/>
      <c r="D96" s="286"/>
      <c r="E96" s="287"/>
      <c r="F96" s="288"/>
      <c r="G96" s="40"/>
      <c r="H96" s="40"/>
      <c r="I96" s="40"/>
      <c r="J96" s="40"/>
      <c r="K96" s="106">
        <v>0</v>
      </c>
      <c r="L96" s="96"/>
      <c r="M96" s="5">
        <f t="shared" si="13"/>
        <v>0</v>
      </c>
      <c r="N96" s="23"/>
    </row>
    <row r="97" spans="1:14" hidden="1" outlineLevel="1" x14ac:dyDescent="0.25">
      <c r="A97" s="39">
        <v>36</v>
      </c>
      <c r="B97" s="93"/>
      <c r="C97" s="130"/>
      <c r="D97" s="286"/>
      <c r="E97" s="287"/>
      <c r="F97" s="288"/>
      <c r="G97" s="40"/>
      <c r="H97" s="40"/>
      <c r="I97" s="40"/>
      <c r="J97" s="40"/>
      <c r="K97" s="106">
        <v>0</v>
      </c>
      <c r="L97" s="96"/>
      <c r="M97" s="5">
        <f t="shared" si="13"/>
        <v>0</v>
      </c>
      <c r="N97" s="23"/>
    </row>
    <row r="98" spans="1:14" hidden="1" outlineLevel="1" x14ac:dyDescent="0.25">
      <c r="A98" s="39">
        <v>37</v>
      </c>
      <c r="B98" s="93"/>
      <c r="C98" s="130"/>
      <c r="D98" s="286"/>
      <c r="E98" s="287"/>
      <c r="F98" s="288"/>
      <c r="G98" s="40"/>
      <c r="H98" s="40"/>
      <c r="I98" s="40"/>
      <c r="J98" s="40"/>
      <c r="K98" s="106">
        <v>0</v>
      </c>
      <c r="L98" s="96"/>
      <c r="M98" s="5">
        <f t="shared" si="13"/>
        <v>0</v>
      </c>
      <c r="N98" s="23"/>
    </row>
    <row r="99" spans="1:14" hidden="1" outlineLevel="1" x14ac:dyDescent="0.25">
      <c r="A99" s="39">
        <v>38</v>
      </c>
      <c r="B99" s="93"/>
      <c r="C99" s="130"/>
      <c r="D99" s="286"/>
      <c r="E99" s="287"/>
      <c r="F99" s="288"/>
      <c r="G99" s="40"/>
      <c r="H99" s="40"/>
      <c r="I99" s="40"/>
      <c r="J99" s="40"/>
      <c r="K99" s="106">
        <v>0</v>
      </c>
      <c r="L99" s="96"/>
      <c r="M99" s="5">
        <f t="shared" si="13"/>
        <v>0</v>
      </c>
      <c r="N99" s="23"/>
    </row>
    <row r="100" spans="1:14" hidden="1" outlineLevel="1" x14ac:dyDescent="0.25">
      <c r="A100" s="39">
        <v>39</v>
      </c>
      <c r="B100" s="93"/>
      <c r="C100" s="130"/>
      <c r="D100" s="286"/>
      <c r="E100" s="287"/>
      <c r="F100" s="288"/>
      <c r="G100" s="40"/>
      <c r="H100" s="40"/>
      <c r="I100" s="40"/>
      <c r="J100" s="40"/>
      <c r="K100" s="106">
        <v>0</v>
      </c>
      <c r="L100" s="96"/>
      <c r="M100" s="5">
        <f t="shared" si="13"/>
        <v>0</v>
      </c>
      <c r="N100" s="23"/>
    </row>
    <row r="101" spans="1:14" hidden="1" outlineLevel="1" x14ac:dyDescent="0.25">
      <c r="A101" s="39">
        <v>40</v>
      </c>
      <c r="B101" s="93"/>
      <c r="C101" s="130"/>
      <c r="D101" s="286"/>
      <c r="E101" s="287"/>
      <c r="F101" s="288"/>
      <c r="G101" s="40"/>
      <c r="H101" s="40"/>
      <c r="I101" s="40"/>
      <c r="J101" s="40"/>
      <c r="K101" s="106">
        <v>0</v>
      </c>
      <c r="L101" s="96"/>
      <c r="M101" s="5">
        <f t="shared" si="13"/>
        <v>0</v>
      </c>
      <c r="N101" s="23"/>
    </row>
    <row r="102" spans="1:14" hidden="1" outlineLevel="1" x14ac:dyDescent="0.25">
      <c r="A102" s="39">
        <v>41</v>
      </c>
      <c r="B102" s="93"/>
      <c r="C102" s="130"/>
      <c r="D102" s="286"/>
      <c r="E102" s="287"/>
      <c r="F102" s="288"/>
      <c r="G102" s="40"/>
      <c r="H102" s="40"/>
      <c r="I102" s="40"/>
      <c r="J102" s="40"/>
      <c r="K102" s="106">
        <v>0</v>
      </c>
      <c r="L102" s="96"/>
      <c r="M102" s="5">
        <f t="shared" ref="M102:M110" si="14">K102*L102</f>
        <v>0</v>
      </c>
      <c r="N102" s="23"/>
    </row>
    <row r="103" spans="1:14" hidden="1" outlineLevel="1" x14ac:dyDescent="0.25">
      <c r="A103" s="39">
        <v>42</v>
      </c>
      <c r="B103" s="93"/>
      <c r="C103" s="130"/>
      <c r="D103" s="286"/>
      <c r="E103" s="287"/>
      <c r="F103" s="288"/>
      <c r="G103" s="40"/>
      <c r="H103" s="40"/>
      <c r="I103" s="40"/>
      <c r="J103" s="40"/>
      <c r="K103" s="106">
        <v>0</v>
      </c>
      <c r="L103" s="96"/>
      <c r="M103" s="5">
        <f t="shared" si="14"/>
        <v>0</v>
      </c>
      <c r="N103" s="23"/>
    </row>
    <row r="104" spans="1:14" hidden="1" outlineLevel="1" x14ac:dyDescent="0.25">
      <c r="A104" s="39">
        <v>43</v>
      </c>
      <c r="B104" s="93"/>
      <c r="C104" s="130"/>
      <c r="D104" s="286"/>
      <c r="E104" s="287"/>
      <c r="F104" s="288"/>
      <c r="G104" s="40"/>
      <c r="H104" s="40"/>
      <c r="I104" s="40"/>
      <c r="J104" s="40"/>
      <c r="K104" s="106">
        <v>0</v>
      </c>
      <c r="L104" s="96"/>
      <c r="M104" s="5">
        <f t="shared" si="14"/>
        <v>0</v>
      </c>
      <c r="N104" s="23"/>
    </row>
    <row r="105" spans="1:14" hidden="1" outlineLevel="1" x14ac:dyDescent="0.25">
      <c r="A105" s="39">
        <v>44</v>
      </c>
      <c r="B105" s="93"/>
      <c r="C105" s="130"/>
      <c r="D105" s="286"/>
      <c r="E105" s="287"/>
      <c r="F105" s="288"/>
      <c r="G105" s="40"/>
      <c r="H105" s="40"/>
      <c r="I105" s="40"/>
      <c r="J105" s="40"/>
      <c r="K105" s="106">
        <v>0</v>
      </c>
      <c r="L105" s="96"/>
      <c r="M105" s="5">
        <f t="shared" si="14"/>
        <v>0</v>
      </c>
      <c r="N105" s="23"/>
    </row>
    <row r="106" spans="1:14" hidden="1" outlineLevel="1" x14ac:dyDescent="0.25">
      <c r="A106" s="39">
        <v>45</v>
      </c>
      <c r="B106" s="93"/>
      <c r="C106" s="130"/>
      <c r="D106" s="286"/>
      <c r="E106" s="287"/>
      <c r="F106" s="288"/>
      <c r="G106" s="40"/>
      <c r="H106" s="40"/>
      <c r="I106" s="40"/>
      <c r="J106" s="40"/>
      <c r="K106" s="106">
        <v>0</v>
      </c>
      <c r="L106" s="96"/>
      <c r="M106" s="5">
        <f t="shared" si="14"/>
        <v>0</v>
      </c>
      <c r="N106" s="23"/>
    </row>
    <row r="107" spans="1:14" hidden="1" outlineLevel="1" x14ac:dyDescent="0.25">
      <c r="A107" s="39">
        <v>46</v>
      </c>
      <c r="B107" s="93"/>
      <c r="C107" s="130"/>
      <c r="D107" s="286"/>
      <c r="E107" s="287"/>
      <c r="F107" s="288"/>
      <c r="G107" s="40"/>
      <c r="H107" s="40"/>
      <c r="I107" s="40"/>
      <c r="J107" s="40"/>
      <c r="K107" s="106">
        <v>0</v>
      </c>
      <c r="L107" s="96"/>
      <c r="M107" s="5">
        <f t="shared" si="14"/>
        <v>0</v>
      </c>
      <c r="N107" s="23"/>
    </row>
    <row r="108" spans="1:14" hidden="1" outlineLevel="1" x14ac:dyDescent="0.25">
      <c r="A108" s="39">
        <v>47</v>
      </c>
      <c r="B108" s="93"/>
      <c r="C108" s="130"/>
      <c r="D108" s="286"/>
      <c r="E108" s="287"/>
      <c r="F108" s="288"/>
      <c r="G108" s="40"/>
      <c r="H108" s="40"/>
      <c r="I108" s="40"/>
      <c r="J108" s="40"/>
      <c r="K108" s="106">
        <v>0</v>
      </c>
      <c r="L108" s="96"/>
      <c r="M108" s="5">
        <f t="shared" si="14"/>
        <v>0</v>
      </c>
      <c r="N108" s="23"/>
    </row>
    <row r="109" spans="1:14" hidden="1" outlineLevel="1" x14ac:dyDescent="0.25">
      <c r="A109" s="39">
        <v>48</v>
      </c>
      <c r="B109" s="93"/>
      <c r="C109" s="130"/>
      <c r="D109" s="286"/>
      <c r="E109" s="287"/>
      <c r="F109" s="288"/>
      <c r="G109" s="40"/>
      <c r="H109" s="40"/>
      <c r="I109" s="40"/>
      <c r="J109" s="40"/>
      <c r="K109" s="106">
        <v>0</v>
      </c>
      <c r="L109" s="96"/>
      <c r="M109" s="5">
        <f t="shared" si="14"/>
        <v>0</v>
      </c>
      <c r="N109" s="23"/>
    </row>
    <row r="110" spans="1:14" hidden="1" outlineLevel="1" x14ac:dyDescent="0.25">
      <c r="A110" s="39">
        <v>49</v>
      </c>
      <c r="B110" s="93"/>
      <c r="C110" s="130"/>
      <c r="D110" s="286"/>
      <c r="E110" s="287"/>
      <c r="F110" s="288"/>
      <c r="G110" s="40"/>
      <c r="H110" s="40"/>
      <c r="I110" s="40"/>
      <c r="J110" s="40"/>
      <c r="K110" s="106">
        <v>0</v>
      </c>
      <c r="L110" s="96"/>
      <c r="M110" s="5">
        <f t="shared" si="14"/>
        <v>0</v>
      </c>
      <c r="N110" s="23"/>
    </row>
    <row r="111" spans="1:14" ht="14.4" collapsed="1" thickBot="1" x14ac:dyDescent="0.3">
      <c r="A111" s="41">
        <v>50</v>
      </c>
      <c r="B111" s="103"/>
      <c r="C111" s="133"/>
      <c r="D111" s="298"/>
      <c r="E111" s="299"/>
      <c r="F111" s="300"/>
      <c r="G111" s="40"/>
      <c r="H111" s="40"/>
      <c r="I111" s="40"/>
      <c r="J111" s="40"/>
      <c r="K111" s="107">
        <v>0</v>
      </c>
      <c r="L111" s="98"/>
      <c r="M111" s="6">
        <f t="shared" si="12"/>
        <v>0</v>
      </c>
      <c r="N111" s="23"/>
    </row>
  </sheetData>
  <sheetProtection algorithmName="SHA-512" hashValue="ndrOUGKH38bqZFm+v90lXCgv6KGWC957ThgioSYON2MeQe4OGyUI80cCmOfz6svVqrn+NAmPlj7CEAextNrPPw==" saltValue="PxYSQCQUBKVufv9FsRZWXQ==" spinCount="100000" sheet="1" objects="1" scenarios="1" formatRows="0"/>
  <mergeCells count="65">
    <mergeCell ref="D107:F107"/>
    <mergeCell ref="D108:F108"/>
    <mergeCell ref="D109:F109"/>
    <mergeCell ref="D110:F110"/>
    <mergeCell ref="D102:F102"/>
    <mergeCell ref="D103:F103"/>
    <mergeCell ref="D104:F104"/>
    <mergeCell ref="D105:F105"/>
    <mergeCell ref="D106:F106"/>
    <mergeCell ref="D97:F97"/>
    <mergeCell ref="D98:F98"/>
    <mergeCell ref="D99:F99"/>
    <mergeCell ref="D100:F100"/>
    <mergeCell ref="D101:F101"/>
    <mergeCell ref="D92:F92"/>
    <mergeCell ref="D93:F93"/>
    <mergeCell ref="D94:F94"/>
    <mergeCell ref="D95:F95"/>
    <mergeCell ref="D96:F96"/>
    <mergeCell ref="D87:F87"/>
    <mergeCell ref="D88:F88"/>
    <mergeCell ref="D89:F89"/>
    <mergeCell ref="D90:F90"/>
    <mergeCell ref="D91:F91"/>
    <mergeCell ref="D111:F111"/>
    <mergeCell ref="D75:F75"/>
    <mergeCell ref="D74:F74"/>
    <mergeCell ref="D73:F73"/>
    <mergeCell ref="D72:F72"/>
    <mergeCell ref="D76:F76"/>
    <mergeCell ref="D77:F77"/>
    <mergeCell ref="D78:F78"/>
    <mergeCell ref="D79:F79"/>
    <mergeCell ref="D80:F80"/>
    <mergeCell ref="D81:F81"/>
    <mergeCell ref="D82:F82"/>
    <mergeCell ref="D83:F83"/>
    <mergeCell ref="D84:F84"/>
    <mergeCell ref="D85:F85"/>
    <mergeCell ref="D86:F86"/>
    <mergeCell ref="J5:J6"/>
    <mergeCell ref="K5:K6"/>
    <mergeCell ref="L5:L6"/>
    <mergeCell ref="M5:M6"/>
    <mergeCell ref="A60:L60"/>
    <mergeCell ref="D5:D6"/>
    <mergeCell ref="A5:A6"/>
    <mergeCell ref="B5:B6"/>
    <mergeCell ref="E5:E6"/>
    <mergeCell ref="G5:G6"/>
    <mergeCell ref="I5:I6"/>
    <mergeCell ref="F5:F6"/>
    <mergeCell ref="H5:H6"/>
    <mergeCell ref="C5:C6"/>
    <mergeCell ref="D61:F61"/>
    <mergeCell ref="D71:F71"/>
    <mergeCell ref="D70:F70"/>
    <mergeCell ref="D69:F69"/>
    <mergeCell ref="D68:F68"/>
    <mergeCell ref="D67:F67"/>
    <mergeCell ref="D66:F66"/>
    <mergeCell ref="D65:F65"/>
    <mergeCell ref="D64:F64"/>
    <mergeCell ref="D63:F63"/>
    <mergeCell ref="D62:F62"/>
  </mergeCells>
  <conditionalFormatting sqref="G7">
    <cfRule type="cellIs" dxfId="2" priority="7" operator="equal">
      <formula>"C7=NFU"</formula>
    </cfRule>
  </conditionalFormatting>
  <conditionalFormatting sqref="H7:H55">
    <cfRule type="expression" dxfId="1" priority="26">
      <formula>$D7:D56&lt;&gt;"Overig"</formula>
    </cfRule>
  </conditionalFormatting>
  <conditionalFormatting sqref="H56">
    <cfRule type="expression" dxfId="0" priority="23">
      <formula>$D56:D70&lt;&gt;"Overig"</formula>
    </cfRule>
  </conditionalFormatting>
  <dataValidations count="3">
    <dataValidation type="list" allowBlank="1" showInputMessage="1" showErrorMessage="1" sqref="D7:D56" xr:uid="{00000000-0002-0000-0100-000000000000}">
      <formula1>Ruling</formula1>
    </dataValidation>
    <dataValidation type="list" showInputMessage="1" showErrorMessage="1" sqref="E7:E56" xr:uid="{00000000-0002-0000-0100-000001000000}">
      <formula1>INDIRECT($D7)</formula1>
    </dataValidation>
    <dataValidation type="custom" allowBlank="1" showInputMessage="1" showErrorMessage="1" sqref="H7:H56" xr:uid="{00000000-0002-0000-0100-000002000000}">
      <formula1>D7="Overig"</formula1>
    </dataValidation>
  </dataValidations>
  <pageMargins left="0.7" right="0.7" top="0.75" bottom="0.75" header="0.3" footer="0.3"/>
  <pageSetup paperSize="9" scale="48" fitToHeight="0" orientation="landscape"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9897F007-8D5B-47FB-A14E-FA1BE0A324E3}">
          <x14:formula1>
            <xm:f>Deelnemerslijst!$B$6:$B$20</xm:f>
          </x14:formula1>
          <xm:sqref>C63:C111 C8:C56</xm:sqref>
        </x14:dataValidation>
        <x14:dataValidation type="list" showInputMessage="1" showErrorMessage="1" xr:uid="{204301D8-6DC6-48F7-8FE0-6964053B8558}">
          <x14:formula1>
            <xm:f>Deelnemerslijst!$B$5:$B$20</xm:f>
          </x14:formula1>
          <xm:sqref>C7</xm:sqref>
        </x14:dataValidation>
        <x14:dataValidation type="list" allowBlank="1" showInputMessage="1" showErrorMessage="1" xr:uid="{F3AB0ADD-3298-4988-80B3-397B119B19AE}">
          <x14:formula1>
            <xm:f>Deelnemerslijst!$B$5:$B$20</xm:f>
          </x14:formula1>
          <xm:sqref>C62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pageSetUpPr fitToPage="1"/>
  </sheetPr>
  <dimension ref="A1:M230"/>
  <sheetViews>
    <sheetView zoomScale="81" zoomScaleNormal="110" workbookViewId="0">
      <selection activeCell="H18" sqref="H18"/>
    </sheetView>
  </sheetViews>
  <sheetFormatPr defaultColWidth="0" defaultRowHeight="13.8" zeroHeight="1" outlineLevelRow="1" x14ac:dyDescent="0.25"/>
  <cols>
    <col min="1" max="1" width="3.44140625" style="24" customWidth="1"/>
    <col min="2" max="2" width="27" style="24" customWidth="1"/>
    <col min="3" max="3" width="24.6640625" style="24" customWidth="1"/>
    <col min="4" max="4" width="28.77734375" style="24" customWidth="1"/>
    <col min="5" max="5" width="33" style="24" bestFit="1" customWidth="1"/>
    <col min="6" max="6" width="23.6640625" style="73" customWidth="1"/>
    <col min="7" max="7" width="34.33203125" style="24" customWidth="1"/>
    <col min="8" max="8" width="29.77734375" style="24" customWidth="1"/>
    <col min="9" max="9" width="16.6640625" style="24" customWidth="1"/>
    <col min="10" max="10" width="16.44140625" style="24" customWidth="1"/>
    <col min="11" max="11" width="15.33203125" style="24" customWidth="1"/>
    <col min="12" max="12" width="3.44140625" style="24" customWidth="1"/>
    <col min="13" max="13" width="0" style="24" hidden="1" customWidth="1"/>
    <col min="14" max="16384" width="27" style="24" hidden="1"/>
  </cols>
  <sheetData>
    <row r="1" spans="1:12" x14ac:dyDescent="0.25">
      <c r="A1" s="44"/>
      <c r="B1" s="45"/>
      <c r="C1" s="45"/>
      <c r="D1" s="45"/>
      <c r="E1" s="45"/>
      <c r="F1" s="46"/>
      <c r="G1" s="47"/>
      <c r="H1" s="47"/>
      <c r="I1" s="45"/>
      <c r="J1" s="47"/>
      <c r="K1" s="47"/>
      <c r="L1" s="208"/>
    </row>
    <row r="2" spans="1:12" ht="17.399999999999999" x14ac:dyDescent="0.25">
      <c r="A2" s="48"/>
      <c r="B2" s="209" t="s">
        <v>11</v>
      </c>
      <c r="C2" s="190"/>
      <c r="D2" s="190"/>
      <c r="E2" s="190"/>
      <c r="F2" s="210"/>
      <c r="G2" s="191"/>
      <c r="H2" s="191"/>
      <c r="I2" s="190"/>
      <c r="J2" s="191"/>
      <c r="K2" s="191"/>
      <c r="L2" s="211"/>
    </row>
    <row r="3" spans="1:12" ht="14.4" thickBot="1" x14ac:dyDescent="0.3">
      <c r="A3" s="48"/>
      <c r="B3" s="190"/>
      <c r="C3" s="190"/>
      <c r="D3" s="190"/>
      <c r="E3" s="190"/>
      <c r="F3" s="210"/>
      <c r="G3" s="191"/>
      <c r="H3" s="191"/>
      <c r="I3" s="190"/>
      <c r="J3" s="191"/>
      <c r="K3" s="191"/>
      <c r="L3" s="211"/>
    </row>
    <row r="4" spans="1:12" ht="14.4" thickBot="1" x14ac:dyDescent="0.3">
      <c r="A4" s="48"/>
      <c r="B4" s="226" t="s">
        <v>75</v>
      </c>
      <c r="C4" s="227"/>
      <c r="D4" s="227"/>
      <c r="E4" s="227"/>
      <c r="F4" s="50"/>
      <c r="G4" s="51"/>
      <c r="H4" s="52"/>
      <c r="I4" s="182"/>
      <c r="J4" s="59"/>
      <c r="K4" s="59"/>
      <c r="L4" s="211"/>
    </row>
    <row r="5" spans="1:12" ht="42" thickBot="1" x14ac:dyDescent="0.3">
      <c r="A5" s="48"/>
      <c r="B5" s="228"/>
      <c r="C5" s="229"/>
      <c r="D5" s="229"/>
      <c r="E5" s="212"/>
      <c r="F5" s="53" t="s">
        <v>79</v>
      </c>
      <c r="G5" s="54" t="s">
        <v>80</v>
      </c>
      <c r="H5" s="186" t="s">
        <v>81</v>
      </c>
      <c r="I5" s="183" t="s">
        <v>167</v>
      </c>
      <c r="J5" s="197" t="s">
        <v>170</v>
      </c>
      <c r="K5" s="53" t="s">
        <v>172</v>
      </c>
      <c r="L5" s="211"/>
    </row>
    <row r="6" spans="1:12" ht="15.75" customHeight="1" thickBot="1" x14ac:dyDescent="0.3">
      <c r="A6" s="48"/>
      <c r="B6" s="55" t="s">
        <v>76</v>
      </c>
      <c r="C6" s="56"/>
      <c r="D6" s="57" t="s">
        <v>77</v>
      </c>
      <c r="E6" s="56" t="s">
        <v>78</v>
      </c>
      <c r="F6" s="58"/>
      <c r="G6" s="51"/>
      <c r="H6" s="59"/>
      <c r="I6" s="59"/>
      <c r="J6" s="59"/>
      <c r="K6" s="59"/>
      <c r="L6" s="211"/>
    </row>
    <row r="7" spans="1:12" x14ac:dyDescent="0.25">
      <c r="A7" s="48"/>
      <c r="B7" s="230">
        <f>Personeel!B7</f>
        <v>0</v>
      </c>
      <c r="C7" s="231"/>
      <c r="D7" s="84"/>
      <c r="E7" s="188">
        <f>Personeel!C7</f>
        <v>0</v>
      </c>
      <c r="F7" s="7">
        <f>Personeel!M7</f>
        <v>0</v>
      </c>
      <c r="G7" s="87">
        <v>0</v>
      </c>
      <c r="H7" s="8">
        <f>F7-G7</f>
        <v>0</v>
      </c>
      <c r="I7" s="184" t="s">
        <v>138</v>
      </c>
      <c r="J7" s="198">
        <v>0</v>
      </c>
      <c r="K7" s="8">
        <f>+H7-J7</f>
        <v>0</v>
      </c>
      <c r="L7" s="211"/>
    </row>
    <row r="8" spans="1:12" x14ac:dyDescent="0.25">
      <c r="A8" s="48"/>
      <c r="B8" s="224">
        <f>Personeel!B8</f>
        <v>0</v>
      </c>
      <c r="C8" s="225"/>
      <c r="D8" s="85"/>
      <c r="E8" s="189">
        <f>Personeel!C8</f>
        <v>0</v>
      </c>
      <c r="F8" s="7">
        <f>Personeel!M8</f>
        <v>0</v>
      </c>
      <c r="G8" s="87">
        <v>0</v>
      </c>
      <c r="H8" s="8">
        <f t="shared" ref="H8:H106" si="0">F8-G8</f>
        <v>0</v>
      </c>
      <c r="I8" s="185"/>
      <c r="J8" s="198">
        <v>0</v>
      </c>
      <c r="K8" s="8">
        <f t="shared" ref="K8:K106" si="1">+H8-J8</f>
        <v>0</v>
      </c>
      <c r="L8" s="211"/>
    </row>
    <row r="9" spans="1:12" x14ac:dyDescent="0.25">
      <c r="A9" s="48"/>
      <c r="B9" s="224">
        <f>Personeel!B9</f>
        <v>0</v>
      </c>
      <c r="C9" s="225"/>
      <c r="D9" s="85"/>
      <c r="E9" s="189">
        <f>Personeel!C9</f>
        <v>0</v>
      </c>
      <c r="F9" s="7">
        <f>Personeel!M9</f>
        <v>0</v>
      </c>
      <c r="G9" s="87">
        <v>0</v>
      </c>
      <c r="H9" s="8">
        <f t="shared" si="0"/>
        <v>0</v>
      </c>
      <c r="I9" s="185"/>
      <c r="J9" s="198">
        <v>0</v>
      </c>
      <c r="K9" s="8">
        <f t="shared" si="1"/>
        <v>0</v>
      </c>
      <c r="L9" s="211"/>
    </row>
    <row r="10" spans="1:12" x14ac:dyDescent="0.25">
      <c r="A10" s="48"/>
      <c r="B10" s="224">
        <f>Personeel!B10</f>
        <v>0</v>
      </c>
      <c r="C10" s="225"/>
      <c r="D10" s="85"/>
      <c r="E10" s="189">
        <f>Personeel!C10</f>
        <v>0</v>
      </c>
      <c r="F10" s="7">
        <f>Personeel!M10</f>
        <v>0</v>
      </c>
      <c r="G10" s="87">
        <v>0</v>
      </c>
      <c r="H10" s="8">
        <f t="shared" si="0"/>
        <v>0</v>
      </c>
      <c r="I10" s="185"/>
      <c r="J10" s="198">
        <v>0</v>
      </c>
      <c r="K10" s="8">
        <f t="shared" si="1"/>
        <v>0</v>
      </c>
      <c r="L10" s="211"/>
    </row>
    <row r="11" spans="1:12" x14ac:dyDescent="0.25">
      <c r="A11" s="48"/>
      <c r="B11" s="224">
        <f>Personeel!B11</f>
        <v>0</v>
      </c>
      <c r="C11" s="225"/>
      <c r="D11" s="85"/>
      <c r="E11" s="189">
        <f>Personeel!C11</f>
        <v>0</v>
      </c>
      <c r="F11" s="7">
        <f>Personeel!M11</f>
        <v>0</v>
      </c>
      <c r="G11" s="87">
        <v>0</v>
      </c>
      <c r="H11" s="8">
        <f t="shared" si="0"/>
        <v>0</v>
      </c>
      <c r="I11" s="185"/>
      <c r="J11" s="198">
        <v>0</v>
      </c>
      <c r="K11" s="8">
        <f t="shared" si="1"/>
        <v>0</v>
      </c>
      <c r="L11" s="211"/>
    </row>
    <row r="12" spans="1:12" x14ac:dyDescent="0.25">
      <c r="A12" s="48"/>
      <c r="B12" s="224">
        <f>Personeel!B12</f>
        <v>0</v>
      </c>
      <c r="C12" s="225"/>
      <c r="D12" s="84"/>
      <c r="E12" s="189">
        <f>Personeel!C12</f>
        <v>0</v>
      </c>
      <c r="F12" s="7">
        <f>Personeel!M12</f>
        <v>0</v>
      </c>
      <c r="G12" s="87">
        <v>0</v>
      </c>
      <c r="H12" s="8">
        <f t="shared" si="0"/>
        <v>0</v>
      </c>
      <c r="I12" s="185"/>
      <c r="J12" s="198">
        <v>0</v>
      </c>
      <c r="K12" s="8">
        <f t="shared" si="1"/>
        <v>0</v>
      </c>
      <c r="L12" s="211"/>
    </row>
    <row r="13" spans="1:12" x14ac:dyDescent="0.25">
      <c r="A13" s="48"/>
      <c r="B13" s="224">
        <f>Personeel!B13</f>
        <v>0</v>
      </c>
      <c r="C13" s="225"/>
      <c r="D13" s="85"/>
      <c r="E13" s="189">
        <f>Personeel!C13</f>
        <v>0</v>
      </c>
      <c r="F13" s="7">
        <f>Personeel!M13</f>
        <v>0</v>
      </c>
      <c r="G13" s="87">
        <v>0</v>
      </c>
      <c r="H13" s="8">
        <f t="shared" si="0"/>
        <v>0</v>
      </c>
      <c r="I13" s="185"/>
      <c r="J13" s="198">
        <v>0</v>
      </c>
      <c r="K13" s="8">
        <f t="shared" si="1"/>
        <v>0</v>
      </c>
      <c r="L13" s="211"/>
    </row>
    <row r="14" spans="1:12" x14ac:dyDescent="0.25">
      <c r="A14" s="48"/>
      <c r="B14" s="224">
        <f>Personeel!B14</f>
        <v>0</v>
      </c>
      <c r="C14" s="225"/>
      <c r="D14" s="85"/>
      <c r="E14" s="189">
        <f>Personeel!C14</f>
        <v>0</v>
      </c>
      <c r="F14" s="7">
        <f>Personeel!M14</f>
        <v>0</v>
      </c>
      <c r="G14" s="87">
        <v>0</v>
      </c>
      <c r="H14" s="8">
        <f t="shared" si="0"/>
        <v>0</v>
      </c>
      <c r="I14" s="185"/>
      <c r="J14" s="198">
        <v>0</v>
      </c>
      <c r="K14" s="8">
        <f t="shared" si="1"/>
        <v>0</v>
      </c>
      <c r="L14" s="211"/>
    </row>
    <row r="15" spans="1:12" x14ac:dyDescent="0.25">
      <c r="A15" s="48"/>
      <c r="B15" s="224">
        <f>Personeel!B15</f>
        <v>0</v>
      </c>
      <c r="C15" s="225"/>
      <c r="D15" s="85"/>
      <c r="E15" s="189">
        <f>Personeel!C15</f>
        <v>0</v>
      </c>
      <c r="F15" s="7">
        <f>Personeel!M15</f>
        <v>0</v>
      </c>
      <c r="G15" s="87">
        <v>0</v>
      </c>
      <c r="H15" s="8">
        <f t="shared" si="0"/>
        <v>0</v>
      </c>
      <c r="I15" s="185"/>
      <c r="J15" s="198">
        <v>0</v>
      </c>
      <c r="K15" s="8">
        <f t="shared" si="1"/>
        <v>0</v>
      </c>
      <c r="L15" s="211"/>
    </row>
    <row r="16" spans="1:12" x14ac:dyDescent="0.25">
      <c r="A16" s="48"/>
      <c r="B16" s="224">
        <f>Personeel!B16</f>
        <v>0</v>
      </c>
      <c r="C16" s="225"/>
      <c r="D16" s="85"/>
      <c r="E16" s="189">
        <f>Personeel!C16</f>
        <v>0</v>
      </c>
      <c r="F16" s="7">
        <f>Personeel!M16</f>
        <v>0</v>
      </c>
      <c r="G16" s="87">
        <v>0</v>
      </c>
      <c r="H16" s="8">
        <f t="shared" si="0"/>
        <v>0</v>
      </c>
      <c r="I16" s="185"/>
      <c r="J16" s="198">
        <v>0</v>
      </c>
      <c r="K16" s="8">
        <f t="shared" si="1"/>
        <v>0</v>
      </c>
      <c r="L16" s="211"/>
    </row>
    <row r="17" spans="1:12" x14ac:dyDescent="0.25">
      <c r="A17" s="48"/>
      <c r="B17" s="224">
        <f>Personeel!B17</f>
        <v>0</v>
      </c>
      <c r="C17" s="225"/>
      <c r="D17" s="84"/>
      <c r="E17" s="189">
        <f>Personeel!C17</f>
        <v>0</v>
      </c>
      <c r="F17" s="7">
        <f>Personeel!M17</f>
        <v>0</v>
      </c>
      <c r="G17" s="87">
        <v>0</v>
      </c>
      <c r="H17" s="8">
        <f t="shared" si="0"/>
        <v>0</v>
      </c>
      <c r="I17" s="185"/>
      <c r="J17" s="198">
        <v>0</v>
      </c>
      <c r="K17" s="8">
        <f t="shared" si="1"/>
        <v>0</v>
      </c>
      <c r="L17" s="211"/>
    </row>
    <row r="18" spans="1:12" x14ac:dyDescent="0.25">
      <c r="A18" s="48"/>
      <c r="B18" s="224">
        <f>Personeel!B18</f>
        <v>0</v>
      </c>
      <c r="C18" s="225"/>
      <c r="D18" s="84"/>
      <c r="E18" s="189">
        <f>Personeel!C18</f>
        <v>0</v>
      </c>
      <c r="F18" s="7">
        <f>Personeel!M18</f>
        <v>0</v>
      </c>
      <c r="G18" s="87">
        <v>0</v>
      </c>
      <c r="H18" s="8">
        <f t="shared" si="0"/>
        <v>0</v>
      </c>
      <c r="I18" s="185"/>
      <c r="J18" s="198">
        <v>0</v>
      </c>
      <c r="K18" s="8">
        <f t="shared" si="1"/>
        <v>0</v>
      </c>
      <c r="L18" s="211"/>
    </row>
    <row r="19" spans="1:12" x14ac:dyDescent="0.25">
      <c r="A19" s="48"/>
      <c r="B19" s="224">
        <f>Personeel!B19</f>
        <v>0</v>
      </c>
      <c r="C19" s="225"/>
      <c r="D19" s="84"/>
      <c r="E19" s="189">
        <f>Personeel!C19</f>
        <v>0</v>
      </c>
      <c r="F19" s="7">
        <f>Personeel!M19</f>
        <v>0</v>
      </c>
      <c r="G19" s="87">
        <v>0</v>
      </c>
      <c r="H19" s="8">
        <f t="shared" si="0"/>
        <v>0</v>
      </c>
      <c r="I19" s="185"/>
      <c r="J19" s="198">
        <v>0</v>
      </c>
      <c r="K19" s="8">
        <f t="shared" si="1"/>
        <v>0</v>
      </c>
      <c r="L19" s="211"/>
    </row>
    <row r="20" spans="1:12" x14ac:dyDescent="0.25">
      <c r="A20" s="48"/>
      <c r="B20" s="224">
        <f>Personeel!B20</f>
        <v>0</v>
      </c>
      <c r="C20" s="225"/>
      <c r="D20" s="84"/>
      <c r="E20" s="189">
        <f>Personeel!C20</f>
        <v>0</v>
      </c>
      <c r="F20" s="7">
        <f>Personeel!M20</f>
        <v>0</v>
      </c>
      <c r="G20" s="87">
        <v>0</v>
      </c>
      <c r="H20" s="8">
        <f t="shared" si="0"/>
        <v>0</v>
      </c>
      <c r="I20" s="185"/>
      <c r="J20" s="198">
        <v>0</v>
      </c>
      <c r="K20" s="8">
        <f t="shared" si="1"/>
        <v>0</v>
      </c>
      <c r="L20" s="211"/>
    </row>
    <row r="21" spans="1:12" x14ac:dyDescent="0.25">
      <c r="A21" s="48"/>
      <c r="B21" s="224">
        <f>Personeel!B21</f>
        <v>0</v>
      </c>
      <c r="C21" s="225"/>
      <c r="D21" s="84"/>
      <c r="E21" s="189">
        <f>Personeel!C56</f>
        <v>0</v>
      </c>
      <c r="F21" s="7">
        <f>Personeel!M56</f>
        <v>0</v>
      </c>
      <c r="G21" s="87">
        <v>0</v>
      </c>
      <c r="H21" s="8">
        <f t="shared" si="0"/>
        <v>0</v>
      </c>
      <c r="I21" s="185"/>
      <c r="J21" s="198">
        <v>0</v>
      </c>
      <c r="K21" s="8">
        <f t="shared" si="1"/>
        <v>0</v>
      </c>
      <c r="L21" s="211"/>
    </row>
    <row r="22" spans="1:12" x14ac:dyDescent="0.25">
      <c r="A22" s="48"/>
      <c r="B22" s="224">
        <f>Personeel!B22</f>
        <v>0</v>
      </c>
      <c r="C22" s="225"/>
      <c r="D22" s="84"/>
      <c r="E22" s="189">
        <f>Personeel!C62</f>
        <v>0</v>
      </c>
      <c r="F22" s="9">
        <f>Personeel!M62</f>
        <v>0</v>
      </c>
      <c r="G22" s="87">
        <v>0</v>
      </c>
      <c r="H22" s="8">
        <f t="shared" si="0"/>
        <v>0</v>
      </c>
      <c r="I22" s="185"/>
      <c r="J22" s="198">
        <v>0</v>
      </c>
      <c r="K22" s="8">
        <f t="shared" si="1"/>
        <v>0</v>
      </c>
      <c r="L22" s="211"/>
    </row>
    <row r="23" spans="1:12" x14ac:dyDescent="0.25">
      <c r="A23" s="48"/>
      <c r="B23" s="224">
        <f>Personeel!B23</f>
        <v>0</v>
      </c>
      <c r="C23" s="225"/>
      <c r="D23" s="85"/>
      <c r="E23" s="189">
        <f>Personeel!C63</f>
        <v>0</v>
      </c>
      <c r="F23" s="9">
        <f>Personeel!M63</f>
        <v>0</v>
      </c>
      <c r="G23" s="87">
        <v>0</v>
      </c>
      <c r="H23" s="8">
        <f t="shared" si="0"/>
        <v>0</v>
      </c>
      <c r="I23" s="185"/>
      <c r="J23" s="198">
        <v>0</v>
      </c>
      <c r="K23" s="8">
        <f t="shared" si="1"/>
        <v>0</v>
      </c>
      <c r="L23" s="211"/>
    </row>
    <row r="24" spans="1:12" x14ac:dyDescent="0.25">
      <c r="A24" s="48"/>
      <c r="B24" s="224">
        <f>Personeel!B24</f>
        <v>0</v>
      </c>
      <c r="C24" s="225"/>
      <c r="D24" s="85"/>
      <c r="E24" s="189">
        <f>Personeel!C64</f>
        <v>0</v>
      </c>
      <c r="F24" s="9">
        <f>Personeel!M64</f>
        <v>0</v>
      </c>
      <c r="G24" s="87">
        <v>0</v>
      </c>
      <c r="H24" s="8">
        <f t="shared" si="0"/>
        <v>0</v>
      </c>
      <c r="I24" s="185"/>
      <c r="J24" s="198">
        <v>0</v>
      </c>
      <c r="K24" s="8">
        <f t="shared" si="1"/>
        <v>0</v>
      </c>
      <c r="L24" s="211"/>
    </row>
    <row r="25" spans="1:12" x14ac:dyDescent="0.25">
      <c r="A25" s="48"/>
      <c r="B25" s="224">
        <f>Personeel!B25</f>
        <v>0</v>
      </c>
      <c r="C25" s="225"/>
      <c r="D25" s="85"/>
      <c r="E25" s="189">
        <f>Personeel!C65</f>
        <v>0</v>
      </c>
      <c r="F25" s="9">
        <f>Personeel!M65</f>
        <v>0</v>
      </c>
      <c r="G25" s="87">
        <v>0</v>
      </c>
      <c r="H25" s="8">
        <f t="shared" si="0"/>
        <v>0</v>
      </c>
      <c r="I25" s="185"/>
      <c r="J25" s="198">
        <v>0</v>
      </c>
      <c r="K25" s="8">
        <f t="shared" si="1"/>
        <v>0</v>
      </c>
      <c r="L25" s="211"/>
    </row>
    <row r="26" spans="1:12" hidden="1" outlineLevel="1" x14ac:dyDescent="0.25">
      <c r="A26" s="48"/>
      <c r="B26" s="224">
        <f>Personeel!B26</f>
        <v>0</v>
      </c>
      <c r="C26" s="225"/>
      <c r="D26" s="85"/>
      <c r="E26" s="189">
        <f>Personeel!C66</f>
        <v>0</v>
      </c>
      <c r="F26" s="9">
        <f>Personeel!M66</f>
        <v>0</v>
      </c>
      <c r="G26" s="87">
        <v>0</v>
      </c>
      <c r="H26" s="8">
        <f t="shared" si="0"/>
        <v>0</v>
      </c>
      <c r="I26" s="185"/>
      <c r="J26" s="198">
        <v>0</v>
      </c>
      <c r="K26" s="8">
        <f t="shared" si="1"/>
        <v>0</v>
      </c>
      <c r="L26" s="211"/>
    </row>
    <row r="27" spans="1:12" hidden="1" outlineLevel="1" x14ac:dyDescent="0.25">
      <c r="A27" s="48"/>
      <c r="B27" s="224">
        <f>Personeel!B27</f>
        <v>0</v>
      </c>
      <c r="C27" s="225"/>
      <c r="D27" s="84"/>
      <c r="E27" s="189">
        <f>Personeel!C67</f>
        <v>0</v>
      </c>
      <c r="F27" s="9">
        <f>Personeel!M67</f>
        <v>0</v>
      </c>
      <c r="G27" s="87">
        <v>0</v>
      </c>
      <c r="H27" s="8">
        <f t="shared" si="0"/>
        <v>0</v>
      </c>
      <c r="I27" s="185"/>
      <c r="J27" s="198">
        <v>0</v>
      </c>
      <c r="K27" s="8">
        <f t="shared" si="1"/>
        <v>0</v>
      </c>
      <c r="L27" s="211"/>
    </row>
    <row r="28" spans="1:12" hidden="1" outlineLevel="1" x14ac:dyDescent="0.25">
      <c r="A28" s="48"/>
      <c r="B28" s="224">
        <f>Personeel!B28</f>
        <v>0</v>
      </c>
      <c r="C28" s="225"/>
      <c r="D28" s="84"/>
      <c r="E28" s="189">
        <f>Personeel!C68</f>
        <v>0</v>
      </c>
      <c r="F28" s="9">
        <f>Personeel!M68</f>
        <v>0</v>
      </c>
      <c r="G28" s="87">
        <v>0</v>
      </c>
      <c r="H28" s="8">
        <f t="shared" si="0"/>
        <v>0</v>
      </c>
      <c r="I28" s="185"/>
      <c r="J28" s="198">
        <v>0</v>
      </c>
      <c r="K28" s="8">
        <f t="shared" si="1"/>
        <v>0</v>
      </c>
      <c r="L28" s="211"/>
    </row>
    <row r="29" spans="1:12" hidden="1" outlineLevel="1" x14ac:dyDescent="0.25">
      <c r="A29" s="48"/>
      <c r="B29" s="224">
        <f>Personeel!B29</f>
        <v>0</v>
      </c>
      <c r="C29" s="225"/>
      <c r="D29" s="84"/>
      <c r="E29" s="189">
        <f>Personeel!C69</f>
        <v>0</v>
      </c>
      <c r="F29" s="9">
        <f>Personeel!M69</f>
        <v>0</v>
      </c>
      <c r="G29" s="87">
        <v>0</v>
      </c>
      <c r="H29" s="8">
        <f t="shared" si="0"/>
        <v>0</v>
      </c>
      <c r="I29" s="185"/>
      <c r="J29" s="198">
        <v>0</v>
      </c>
      <c r="K29" s="8">
        <f t="shared" si="1"/>
        <v>0</v>
      </c>
      <c r="L29" s="211"/>
    </row>
    <row r="30" spans="1:12" hidden="1" outlineLevel="1" x14ac:dyDescent="0.25">
      <c r="A30" s="48"/>
      <c r="B30" s="224">
        <f>Personeel!B30</f>
        <v>0</v>
      </c>
      <c r="C30" s="225"/>
      <c r="D30" s="84"/>
      <c r="E30" s="189">
        <f>Personeel!C70</f>
        <v>0</v>
      </c>
      <c r="F30" s="9">
        <f>Personeel!M70</f>
        <v>0</v>
      </c>
      <c r="G30" s="87">
        <v>0</v>
      </c>
      <c r="H30" s="8">
        <f t="shared" si="0"/>
        <v>0</v>
      </c>
      <c r="I30" s="185"/>
      <c r="J30" s="198">
        <v>0</v>
      </c>
      <c r="K30" s="8">
        <f t="shared" si="1"/>
        <v>0</v>
      </c>
      <c r="L30" s="211"/>
    </row>
    <row r="31" spans="1:12" hidden="1" outlineLevel="1" x14ac:dyDescent="0.25">
      <c r="A31" s="48"/>
      <c r="B31" s="224">
        <f>Personeel!B31</f>
        <v>0</v>
      </c>
      <c r="C31" s="225"/>
      <c r="D31" s="84"/>
      <c r="E31" s="189">
        <f>Personeel!C71</f>
        <v>0</v>
      </c>
      <c r="F31" s="9">
        <f>Personeel!M71</f>
        <v>0</v>
      </c>
      <c r="G31" s="87">
        <v>0</v>
      </c>
      <c r="H31" s="8">
        <f t="shared" si="0"/>
        <v>0</v>
      </c>
      <c r="I31" s="185"/>
      <c r="J31" s="198">
        <v>0</v>
      </c>
      <c r="K31" s="8">
        <f t="shared" si="1"/>
        <v>0</v>
      </c>
      <c r="L31" s="211"/>
    </row>
    <row r="32" spans="1:12" hidden="1" outlineLevel="1" x14ac:dyDescent="0.25">
      <c r="A32" s="48"/>
      <c r="B32" s="224">
        <f>Personeel!B32</f>
        <v>0</v>
      </c>
      <c r="C32" s="225"/>
      <c r="D32" s="84"/>
      <c r="E32" s="189">
        <f>Personeel!C72</f>
        <v>0</v>
      </c>
      <c r="F32" s="9">
        <f>Personeel!M72</f>
        <v>0</v>
      </c>
      <c r="G32" s="87">
        <v>0</v>
      </c>
      <c r="H32" s="8">
        <f t="shared" si="0"/>
        <v>0</v>
      </c>
      <c r="I32" s="185"/>
      <c r="J32" s="198">
        <v>0</v>
      </c>
      <c r="K32" s="8">
        <f t="shared" si="1"/>
        <v>0</v>
      </c>
      <c r="L32" s="211"/>
    </row>
    <row r="33" spans="1:12" hidden="1" outlineLevel="1" x14ac:dyDescent="0.25">
      <c r="A33" s="48"/>
      <c r="B33" s="224">
        <f>Personeel!B33</f>
        <v>0</v>
      </c>
      <c r="C33" s="225"/>
      <c r="D33" s="85"/>
      <c r="E33" s="189">
        <f>Personeel!C73</f>
        <v>0</v>
      </c>
      <c r="F33" s="9">
        <f>Personeel!M73</f>
        <v>0</v>
      </c>
      <c r="G33" s="87">
        <v>0</v>
      </c>
      <c r="H33" s="8">
        <f t="shared" si="0"/>
        <v>0</v>
      </c>
      <c r="I33" s="185"/>
      <c r="J33" s="198">
        <v>0</v>
      </c>
      <c r="K33" s="8">
        <f t="shared" si="1"/>
        <v>0</v>
      </c>
      <c r="L33" s="211"/>
    </row>
    <row r="34" spans="1:12" hidden="1" outlineLevel="1" x14ac:dyDescent="0.25">
      <c r="A34" s="48"/>
      <c r="B34" s="224">
        <f>Personeel!B34</f>
        <v>0</v>
      </c>
      <c r="C34" s="225"/>
      <c r="D34" s="85"/>
      <c r="E34" s="189">
        <f>Personeel!C74</f>
        <v>0</v>
      </c>
      <c r="F34" s="9">
        <f>Personeel!M74</f>
        <v>0</v>
      </c>
      <c r="G34" s="87">
        <v>0</v>
      </c>
      <c r="H34" s="8">
        <f t="shared" si="0"/>
        <v>0</v>
      </c>
      <c r="I34" s="185"/>
      <c r="J34" s="198">
        <v>0</v>
      </c>
      <c r="K34" s="8">
        <f t="shared" si="1"/>
        <v>0</v>
      </c>
      <c r="L34" s="211"/>
    </row>
    <row r="35" spans="1:12" hidden="1" outlineLevel="1" x14ac:dyDescent="0.25">
      <c r="A35" s="48"/>
      <c r="B35" s="224">
        <f>Personeel!B35</f>
        <v>0</v>
      </c>
      <c r="C35" s="225"/>
      <c r="D35" s="85"/>
      <c r="E35" s="189">
        <f>Personeel!C75</f>
        <v>0</v>
      </c>
      <c r="F35" s="9">
        <f>Personeel!M75</f>
        <v>0</v>
      </c>
      <c r="G35" s="87">
        <v>0</v>
      </c>
      <c r="H35" s="8">
        <f t="shared" si="0"/>
        <v>0</v>
      </c>
      <c r="I35" s="185"/>
      <c r="J35" s="198">
        <v>0</v>
      </c>
      <c r="K35" s="8">
        <f t="shared" si="1"/>
        <v>0</v>
      </c>
      <c r="L35" s="211"/>
    </row>
    <row r="36" spans="1:12" hidden="1" outlineLevel="1" x14ac:dyDescent="0.25">
      <c r="A36" s="48"/>
      <c r="B36" s="224">
        <f>Personeel!B36</f>
        <v>0</v>
      </c>
      <c r="C36" s="225"/>
      <c r="D36" s="85"/>
      <c r="E36" s="189">
        <f>Personeel!C36</f>
        <v>0</v>
      </c>
      <c r="F36" s="7">
        <f>Personeel!M36</f>
        <v>0</v>
      </c>
      <c r="G36" s="87">
        <v>0</v>
      </c>
      <c r="H36" s="8">
        <f t="shared" ref="H36:H91" si="2">F36-G36</f>
        <v>0</v>
      </c>
      <c r="I36" s="185"/>
      <c r="J36" s="198">
        <v>0</v>
      </c>
      <c r="K36" s="8">
        <f t="shared" ref="K36:K91" si="3">+H36-J36</f>
        <v>0</v>
      </c>
      <c r="L36" s="211"/>
    </row>
    <row r="37" spans="1:12" hidden="1" outlineLevel="1" x14ac:dyDescent="0.25">
      <c r="A37" s="48"/>
      <c r="B37" s="224">
        <f>Personeel!B37</f>
        <v>0</v>
      </c>
      <c r="C37" s="225"/>
      <c r="D37" s="85"/>
      <c r="E37" s="189">
        <f>Personeel!C37</f>
        <v>0</v>
      </c>
      <c r="F37" s="7">
        <f>Personeel!M37</f>
        <v>0</v>
      </c>
      <c r="G37" s="87">
        <v>0</v>
      </c>
      <c r="H37" s="8">
        <f t="shared" si="2"/>
        <v>0</v>
      </c>
      <c r="I37" s="185"/>
      <c r="J37" s="198">
        <v>0</v>
      </c>
      <c r="K37" s="8">
        <f t="shared" si="3"/>
        <v>0</v>
      </c>
      <c r="L37" s="211"/>
    </row>
    <row r="38" spans="1:12" hidden="1" outlineLevel="1" x14ac:dyDescent="0.25">
      <c r="A38" s="48"/>
      <c r="B38" s="224">
        <f>Personeel!B38</f>
        <v>0</v>
      </c>
      <c r="C38" s="225"/>
      <c r="D38" s="85"/>
      <c r="E38" s="189">
        <f>Personeel!C38</f>
        <v>0</v>
      </c>
      <c r="F38" s="7">
        <f>Personeel!M38</f>
        <v>0</v>
      </c>
      <c r="G38" s="87">
        <v>0</v>
      </c>
      <c r="H38" s="8">
        <f t="shared" si="2"/>
        <v>0</v>
      </c>
      <c r="I38" s="185"/>
      <c r="J38" s="198">
        <v>0</v>
      </c>
      <c r="K38" s="8">
        <f t="shared" si="3"/>
        <v>0</v>
      </c>
      <c r="L38" s="211"/>
    </row>
    <row r="39" spans="1:12" hidden="1" outlineLevel="1" x14ac:dyDescent="0.25">
      <c r="A39" s="48"/>
      <c r="B39" s="224">
        <f>Personeel!B39</f>
        <v>0</v>
      </c>
      <c r="C39" s="225"/>
      <c r="D39" s="85"/>
      <c r="E39" s="189">
        <f>Personeel!C39</f>
        <v>0</v>
      </c>
      <c r="F39" s="7">
        <f>Personeel!M39</f>
        <v>0</v>
      </c>
      <c r="G39" s="87">
        <v>0</v>
      </c>
      <c r="H39" s="8">
        <f t="shared" si="2"/>
        <v>0</v>
      </c>
      <c r="I39" s="185"/>
      <c r="J39" s="198">
        <v>0</v>
      </c>
      <c r="K39" s="8">
        <f t="shared" si="3"/>
        <v>0</v>
      </c>
      <c r="L39" s="211"/>
    </row>
    <row r="40" spans="1:12" hidden="1" outlineLevel="1" x14ac:dyDescent="0.25">
      <c r="A40" s="48"/>
      <c r="B40" s="224">
        <f>Personeel!B40</f>
        <v>0</v>
      </c>
      <c r="C40" s="225"/>
      <c r="D40" s="84"/>
      <c r="E40" s="189">
        <f>Personeel!C40</f>
        <v>0</v>
      </c>
      <c r="F40" s="7">
        <f>Personeel!M40</f>
        <v>0</v>
      </c>
      <c r="G40" s="87">
        <v>0</v>
      </c>
      <c r="H40" s="8">
        <f t="shared" si="2"/>
        <v>0</v>
      </c>
      <c r="I40" s="185"/>
      <c r="J40" s="198">
        <v>0</v>
      </c>
      <c r="K40" s="8">
        <f t="shared" si="3"/>
        <v>0</v>
      </c>
      <c r="L40" s="211"/>
    </row>
    <row r="41" spans="1:12" hidden="1" outlineLevel="1" x14ac:dyDescent="0.25">
      <c r="A41" s="48"/>
      <c r="B41" s="224">
        <f>Personeel!B41</f>
        <v>0</v>
      </c>
      <c r="C41" s="225"/>
      <c r="D41" s="85"/>
      <c r="E41" s="189">
        <f>Personeel!C41</f>
        <v>0</v>
      </c>
      <c r="F41" s="7">
        <f>Personeel!M41</f>
        <v>0</v>
      </c>
      <c r="G41" s="87">
        <v>0</v>
      </c>
      <c r="H41" s="8">
        <f t="shared" si="2"/>
        <v>0</v>
      </c>
      <c r="I41" s="185"/>
      <c r="J41" s="198">
        <v>0</v>
      </c>
      <c r="K41" s="8">
        <f t="shared" si="3"/>
        <v>0</v>
      </c>
      <c r="L41" s="211"/>
    </row>
    <row r="42" spans="1:12" hidden="1" outlineLevel="1" x14ac:dyDescent="0.25">
      <c r="A42" s="48"/>
      <c r="B42" s="224">
        <f>Personeel!B42</f>
        <v>0</v>
      </c>
      <c r="C42" s="225"/>
      <c r="D42" s="85"/>
      <c r="E42" s="189">
        <f>Personeel!C42</f>
        <v>0</v>
      </c>
      <c r="F42" s="7">
        <f>Personeel!M42</f>
        <v>0</v>
      </c>
      <c r="G42" s="87">
        <v>0</v>
      </c>
      <c r="H42" s="8">
        <f t="shared" si="2"/>
        <v>0</v>
      </c>
      <c r="I42" s="185"/>
      <c r="J42" s="198">
        <v>0</v>
      </c>
      <c r="K42" s="8">
        <f t="shared" si="3"/>
        <v>0</v>
      </c>
      <c r="L42" s="211"/>
    </row>
    <row r="43" spans="1:12" hidden="1" outlineLevel="1" x14ac:dyDescent="0.25">
      <c r="A43" s="48"/>
      <c r="B43" s="224">
        <f>Personeel!B43</f>
        <v>0</v>
      </c>
      <c r="C43" s="225"/>
      <c r="D43" s="85"/>
      <c r="E43" s="189">
        <f>Personeel!C43</f>
        <v>0</v>
      </c>
      <c r="F43" s="7">
        <f>Personeel!M43</f>
        <v>0</v>
      </c>
      <c r="G43" s="87">
        <v>0</v>
      </c>
      <c r="H43" s="8">
        <f t="shared" si="2"/>
        <v>0</v>
      </c>
      <c r="I43" s="185"/>
      <c r="J43" s="198">
        <v>0</v>
      </c>
      <c r="K43" s="8">
        <f t="shared" si="3"/>
        <v>0</v>
      </c>
      <c r="L43" s="211"/>
    </row>
    <row r="44" spans="1:12" hidden="1" outlineLevel="1" x14ac:dyDescent="0.25">
      <c r="A44" s="48"/>
      <c r="B44" s="224">
        <f>Personeel!B44</f>
        <v>0</v>
      </c>
      <c r="C44" s="225"/>
      <c r="D44" s="85"/>
      <c r="E44" s="189">
        <f>Personeel!C44</f>
        <v>0</v>
      </c>
      <c r="F44" s="7">
        <f>Personeel!M44</f>
        <v>0</v>
      </c>
      <c r="G44" s="87">
        <v>0</v>
      </c>
      <c r="H44" s="8">
        <f t="shared" si="2"/>
        <v>0</v>
      </c>
      <c r="I44" s="185"/>
      <c r="J44" s="198">
        <v>0</v>
      </c>
      <c r="K44" s="8">
        <f t="shared" si="3"/>
        <v>0</v>
      </c>
      <c r="L44" s="211"/>
    </row>
    <row r="45" spans="1:12" hidden="1" outlineLevel="1" x14ac:dyDescent="0.25">
      <c r="A45" s="48"/>
      <c r="B45" s="224">
        <f>Personeel!B45</f>
        <v>0</v>
      </c>
      <c r="C45" s="225"/>
      <c r="D45" s="84"/>
      <c r="E45" s="189">
        <f>Personeel!C45</f>
        <v>0</v>
      </c>
      <c r="F45" s="7">
        <f>Personeel!M45</f>
        <v>0</v>
      </c>
      <c r="G45" s="87">
        <v>0</v>
      </c>
      <c r="H45" s="8">
        <f t="shared" si="2"/>
        <v>0</v>
      </c>
      <c r="I45" s="185"/>
      <c r="J45" s="198">
        <v>0</v>
      </c>
      <c r="K45" s="8">
        <f t="shared" si="3"/>
        <v>0</v>
      </c>
      <c r="L45" s="211"/>
    </row>
    <row r="46" spans="1:12" hidden="1" outlineLevel="1" x14ac:dyDescent="0.25">
      <c r="A46" s="48"/>
      <c r="B46" s="224">
        <f>Personeel!B46</f>
        <v>0</v>
      </c>
      <c r="C46" s="225"/>
      <c r="D46" s="84"/>
      <c r="E46" s="189">
        <f>Personeel!C46</f>
        <v>0</v>
      </c>
      <c r="F46" s="7">
        <f>Personeel!M46</f>
        <v>0</v>
      </c>
      <c r="G46" s="87">
        <v>0</v>
      </c>
      <c r="H46" s="8">
        <f t="shared" si="2"/>
        <v>0</v>
      </c>
      <c r="I46" s="185"/>
      <c r="J46" s="198">
        <v>0</v>
      </c>
      <c r="K46" s="8">
        <f t="shared" si="3"/>
        <v>0</v>
      </c>
      <c r="L46" s="211"/>
    </row>
    <row r="47" spans="1:12" hidden="1" outlineLevel="1" x14ac:dyDescent="0.25">
      <c r="A47" s="48"/>
      <c r="B47" s="224">
        <f>Personeel!B47</f>
        <v>0</v>
      </c>
      <c r="C47" s="225"/>
      <c r="D47" s="84"/>
      <c r="E47" s="189">
        <f>Personeel!C47</f>
        <v>0</v>
      </c>
      <c r="F47" s="7">
        <f>Personeel!M47</f>
        <v>0</v>
      </c>
      <c r="G47" s="87">
        <v>0</v>
      </c>
      <c r="H47" s="8">
        <f t="shared" si="2"/>
        <v>0</v>
      </c>
      <c r="I47" s="185"/>
      <c r="J47" s="198">
        <v>0</v>
      </c>
      <c r="K47" s="8">
        <f t="shared" si="3"/>
        <v>0</v>
      </c>
      <c r="L47" s="211"/>
    </row>
    <row r="48" spans="1:12" hidden="1" outlineLevel="1" x14ac:dyDescent="0.25">
      <c r="A48" s="48"/>
      <c r="B48" s="224">
        <f>Personeel!B48</f>
        <v>0</v>
      </c>
      <c r="C48" s="225"/>
      <c r="D48" s="84"/>
      <c r="E48" s="189">
        <f>Personeel!C48</f>
        <v>0</v>
      </c>
      <c r="F48" s="7">
        <f>Personeel!M48</f>
        <v>0</v>
      </c>
      <c r="G48" s="87">
        <v>0</v>
      </c>
      <c r="H48" s="8">
        <f t="shared" si="2"/>
        <v>0</v>
      </c>
      <c r="I48" s="185"/>
      <c r="J48" s="198">
        <v>0</v>
      </c>
      <c r="K48" s="8">
        <f t="shared" si="3"/>
        <v>0</v>
      </c>
      <c r="L48" s="211"/>
    </row>
    <row r="49" spans="1:12" hidden="1" outlineLevel="1" x14ac:dyDescent="0.25">
      <c r="A49" s="48"/>
      <c r="B49" s="224">
        <f>Personeel!B49</f>
        <v>0</v>
      </c>
      <c r="C49" s="225"/>
      <c r="D49" s="84"/>
      <c r="E49" s="189">
        <f>Personeel!C84</f>
        <v>0</v>
      </c>
      <c r="F49" s="7">
        <f>Personeel!M84</f>
        <v>0</v>
      </c>
      <c r="G49" s="87">
        <v>0</v>
      </c>
      <c r="H49" s="8">
        <f t="shared" si="2"/>
        <v>0</v>
      </c>
      <c r="I49" s="185"/>
      <c r="J49" s="198">
        <v>0</v>
      </c>
      <c r="K49" s="8">
        <f t="shared" si="3"/>
        <v>0</v>
      </c>
      <c r="L49" s="211"/>
    </row>
    <row r="50" spans="1:12" hidden="1" outlineLevel="1" x14ac:dyDescent="0.25">
      <c r="A50" s="48"/>
      <c r="B50" s="224">
        <f>Personeel!B50</f>
        <v>0</v>
      </c>
      <c r="C50" s="225"/>
      <c r="D50" s="84"/>
      <c r="E50" s="189">
        <f>Personeel!C90</f>
        <v>0</v>
      </c>
      <c r="F50" s="9">
        <f>Personeel!M90</f>
        <v>0</v>
      </c>
      <c r="G50" s="87">
        <v>0</v>
      </c>
      <c r="H50" s="8">
        <f t="shared" si="2"/>
        <v>0</v>
      </c>
      <c r="I50" s="185"/>
      <c r="J50" s="198">
        <v>0</v>
      </c>
      <c r="K50" s="8">
        <f t="shared" si="3"/>
        <v>0</v>
      </c>
      <c r="L50" s="211"/>
    </row>
    <row r="51" spans="1:12" hidden="1" outlineLevel="1" x14ac:dyDescent="0.25">
      <c r="A51" s="48"/>
      <c r="B51" s="224">
        <f>Personeel!B51</f>
        <v>0</v>
      </c>
      <c r="C51" s="225"/>
      <c r="D51" s="85"/>
      <c r="E51" s="189">
        <f>Personeel!C91</f>
        <v>0</v>
      </c>
      <c r="F51" s="9">
        <f>Personeel!M91</f>
        <v>0</v>
      </c>
      <c r="G51" s="87">
        <v>0</v>
      </c>
      <c r="H51" s="8">
        <f t="shared" si="2"/>
        <v>0</v>
      </c>
      <c r="I51" s="185"/>
      <c r="J51" s="198">
        <v>0</v>
      </c>
      <c r="K51" s="8">
        <f t="shared" si="3"/>
        <v>0</v>
      </c>
      <c r="L51" s="211"/>
    </row>
    <row r="52" spans="1:12" hidden="1" outlineLevel="1" x14ac:dyDescent="0.25">
      <c r="A52" s="48"/>
      <c r="B52" s="224">
        <f>Personeel!B52</f>
        <v>0</v>
      </c>
      <c r="C52" s="225"/>
      <c r="D52" s="85"/>
      <c r="E52" s="189">
        <f>Personeel!C92</f>
        <v>0</v>
      </c>
      <c r="F52" s="9">
        <f>Personeel!M92</f>
        <v>0</v>
      </c>
      <c r="G52" s="87">
        <v>0</v>
      </c>
      <c r="H52" s="8">
        <f t="shared" si="2"/>
        <v>0</v>
      </c>
      <c r="I52" s="185"/>
      <c r="J52" s="198">
        <v>0</v>
      </c>
      <c r="K52" s="8">
        <f t="shared" si="3"/>
        <v>0</v>
      </c>
      <c r="L52" s="211"/>
    </row>
    <row r="53" spans="1:12" hidden="1" outlineLevel="1" x14ac:dyDescent="0.25">
      <c r="A53" s="48"/>
      <c r="B53" s="224">
        <f>Personeel!B53</f>
        <v>0</v>
      </c>
      <c r="C53" s="225"/>
      <c r="D53" s="85"/>
      <c r="E53" s="189">
        <f>Personeel!C93</f>
        <v>0</v>
      </c>
      <c r="F53" s="9">
        <f>Personeel!M93</f>
        <v>0</v>
      </c>
      <c r="G53" s="87">
        <v>0</v>
      </c>
      <c r="H53" s="8">
        <f t="shared" si="2"/>
        <v>0</v>
      </c>
      <c r="I53" s="185"/>
      <c r="J53" s="198">
        <v>0</v>
      </c>
      <c r="K53" s="8">
        <f t="shared" si="3"/>
        <v>0</v>
      </c>
      <c r="L53" s="211"/>
    </row>
    <row r="54" spans="1:12" hidden="1" outlineLevel="1" x14ac:dyDescent="0.25">
      <c r="A54" s="48"/>
      <c r="B54" s="224">
        <f>Personeel!B54</f>
        <v>0</v>
      </c>
      <c r="C54" s="225"/>
      <c r="D54" s="85"/>
      <c r="E54" s="189">
        <f>Personeel!C94</f>
        <v>0</v>
      </c>
      <c r="F54" s="9">
        <f>Personeel!M94</f>
        <v>0</v>
      </c>
      <c r="G54" s="87">
        <v>0</v>
      </c>
      <c r="H54" s="8">
        <f t="shared" si="2"/>
        <v>0</v>
      </c>
      <c r="I54" s="185"/>
      <c r="J54" s="198">
        <v>0</v>
      </c>
      <c r="K54" s="8">
        <f t="shared" si="3"/>
        <v>0</v>
      </c>
      <c r="L54" s="211"/>
    </row>
    <row r="55" spans="1:12" hidden="1" outlineLevel="1" x14ac:dyDescent="0.25">
      <c r="A55" s="48"/>
      <c r="B55" s="224">
        <f>Personeel!B55</f>
        <v>0</v>
      </c>
      <c r="C55" s="225"/>
      <c r="D55" s="84"/>
      <c r="E55" s="189">
        <f>Personeel!C95</f>
        <v>0</v>
      </c>
      <c r="F55" s="9">
        <f>Personeel!M95</f>
        <v>0</v>
      </c>
      <c r="G55" s="87">
        <v>0</v>
      </c>
      <c r="H55" s="8">
        <f t="shared" si="2"/>
        <v>0</v>
      </c>
      <c r="I55" s="185"/>
      <c r="J55" s="198">
        <v>0</v>
      </c>
      <c r="K55" s="8">
        <f t="shared" si="3"/>
        <v>0</v>
      </c>
      <c r="L55" s="211"/>
    </row>
    <row r="56" spans="1:12" collapsed="1" x14ac:dyDescent="0.25">
      <c r="A56" s="48"/>
      <c r="B56" s="224">
        <f>Personeel!B56</f>
        <v>0</v>
      </c>
      <c r="C56" s="225"/>
      <c r="D56" s="84"/>
      <c r="E56" s="189">
        <f>Personeel!C96</f>
        <v>0</v>
      </c>
      <c r="F56" s="9">
        <f>Personeel!M96</f>
        <v>0</v>
      </c>
      <c r="G56" s="87">
        <v>0</v>
      </c>
      <c r="H56" s="8">
        <f t="shared" si="2"/>
        <v>0</v>
      </c>
      <c r="I56" s="185"/>
      <c r="J56" s="198">
        <v>0</v>
      </c>
      <c r="K56" s="8">
        <f t="shared" si="3"/>
        <v>0</v>
      </c>
      <c r="L56" s="211"/>
    </row>
    <row r="57" spans="1:12" x14ac:dyDescent="0.25">
      <c r="A57" s="48"/>
      <c r="B57" s="224">
        <f>Personeel!B62</f>
        <v>0</v>
      </c>
      <c r="C57" s="225"/>
      <c r="D57" s="84"/>
      <c r="E57" s="189">
        <f>Personeel!C97</f>
        <v>0</v>
      </c>
      <c r="F57" s="9">
        <f>Personeel!M97</f>
        <v>0</v>
      </c>
      <c r="G57" s="87">
        <v>0</v>
      </c>
      <c r="H57" s="8">
        <f t="shared" si="2"/>
        <v>0</v>
      </c>
      <c r="I57" s="185"/>
      <c r="J57" s="198">
        <v>0</v>
      </c>
      <c r="K57" s="8">
        <f t="shared" si="3"/>
        <v>0</v>
      </c>
      <c r="L57" s="211"/>
    </row>
    <row r="58" spans="1:12" x14ac:dyDescent="0.25">
      <c r="A58" s="48"/>
      <c r="B58" s="224">
        <f>Personeel!B63</f>
        <v>0</v>
      </c>
      <c r="C58" s="225"/>
      <c r="D58" s="84"/>
      <c r="E58" s="189">
        <f>Personeel!C98</f>
        <v>0</v>
      </c>
      <c r="F58" s="9">
        <f>Personeel!M98</f>
        <v>0</v>
      </c>
      <c r="G58" s="87">
        <v>0</v>
      </c>
      <c r="H58" s="8">
        <f t="shared" si="2"/>
        <v>0</v>
      </c>
      <c r="I58" s="185"/>
      <c r="J58" s="198">
        <v>0</v>
      </c>
      <c r="K58" s="8">
        <f t="shared" si="3"/>
        <v>0</v>
      </c>
      <c r="L58" s="211"/>
    </row>
    <row r="59" spans="1:12" x14ac:dyDescent="0.25">
      <c r="A59" s="48"/>
      <c r="B59" s="224">
        <f>Personeel!B64</f>
        <v>0</v>
      </c>
      <c r="C59" s="225"/>
      <c r="D59" s="84"/>
      <c r="E59" s="189">
        <f>Personeel!C99</f>
        <v>0</v>
      </c>
      <c r="F59" s="9">
        <f>Personeel!M99</f>
        <v>0</v>
      </c>
      <c r="G59" s="87">
        <v>0</v>
      </c>
      <c r="H59" s="8">
        <f t="shared" si="2"/>
        <v>0</v>
      </c>
      <c r="I59" s="185"/>
      <c r="J59" s="198">
        <v>0</v>
      </c>
      <c r="K59" s="8">
        <f t="shared" si="3"/>
        <v>0</v>
      </c>
      <c r="L59" s="211"/>
    </row>
    <row r="60" spans="1:12" x14ac:dyDescent="0.25">
      <c r="A60" s="48"/>
      <c r="B60" s="224">
        <f>Personeel!B65</f>
        <v>0</v>
      </c>
      <c r="C60" s="225"/>
      <c r="D60" s="84"/>
      <c r="E60" s="189">
        <f>Personeel!C100</f>
        <v>0</v>
      </c>
      <c r="F60" s="9">
        <f>Personeel!M100</f>
        <v>0</v>
      </c>
      <c r="G60" s="87">
        <v>0</v>
      </c>
      <c r="H60" s="8">
        <f t="shared" si="2"/>
        <v>0</v>
      </c>
      <c r="I60" s="185"/>
      <c r="J60" s="198">
        <v>0</v>
      </c>
      <c r="K60" s="8">
        <f t="shared" si="3"/>
        <v>0</v>
      </c>
      <c r="L60" s="211"/>
    </row>
    <row r="61" spans="1:12" x14ac:dyDescent="0.25">
      <c r="A61" s="48"/>
      <c r="B61" s="224">
        <f>Personeel!B66</f>
        <v>0</v>
      </c>
      <c r="C61" s="225"/>
      <c r="D61" s="85"/>
      <c r="E61" s="189">
        <f>Personeel!C101</f>
        <v>0</v>
      </c>
      <c r="F61" s="9">
        <f>Personeel!M101</f>
        <v>0</v>
      </c>
      <c r="G61" s="87">
        <v>0</v>
      </c>
      <c r="H61" s="8">
        <f t="shared" si="2"/>
        <v>0</v>
      </c>
      <c r="I61" s="185"/>
      <c r="J61" s="198">
        <v>0</v>
      </c>
      <c r="K61" s="8">
        <f t="shared" si="3"/>
        <v>0</v>
      </c>
      <c r="L61" s="211"/>
    </row>
    <row r="62" spans="1:12" x14ac:dyDescent="0.25">
      <c r="A62" s="48"/>
      <c r="B62" s="224">
        <f>Personeel!B67</f>
        <v>0</v>
      </c>
      <c r="C62" s="225"/>
      <c r="D62" s="85"/>
      <c r="E62" s="189">
        <f>Personeel!C102</f>
        <v>0</v>
      </c>
      <c r="F62" s="9">
        <f>Personeel!M102</f>
        <v>0</v>
      </c>
      <c r="G62" s="87">
        <v>0</v>
      </c>
      <c r="H62" s="8">
        <f t="shared" si="2"/>
        <v>0</v>
      </c>
      <c r="I62" s="185"/>
      <c r="J62" s="198">
        <v>0</v>
      </c>
      <c r="K62" s="8">
        <f t="shared" si="3"/>
        <v>0</v>
      </c>
      <c r="L62" s="211"/>
    </row>
    <row r="63" spans="1:12" x14ac:dyDescent="0.25">
      <c r="A63" s="48"/>
      <c r="B63" s="224">
        <f>Personeel!B68</f>
        <v>0</v>
      </c>
      <c r="C63" s="225"/>
      <c r="D63" s="85"/>
      <c r="E63" s="189">
        <f>Personeel!C103</f>
        <v>0</v>
      </c>
      <c r="F63" s="9">
        <f>Personeel!M103</f>
        <v>0</v>
      </c>
      <c r="G63" s="87">
        <v>0</v>
      </c>
      <c r="H63" s="8">
        <f t="shared" si="2"/>
        <v>0</v>
      </c>
      <c r="I63" s="185"/>
      <c r="J63" s="198">
        <v>0</v>
      </c>
      <c r="K63" s="8">
        <f t="shared" si="3"/>
        <v>0</v>
      </c>
      <c r="L63" s="211"/>
    </row>
    <row r="64" spans="1:12" x14ac:dyDescent="0.25">
      <c r="A64" s="48"/>
      <c r="B64" s="224">
        <f>Personeel!B69</f>
        <v>0</v>
      </c>
      <c r="C64" s="225"/>
      <c r="D64" s="85"/>
      <c r="E64" s="189">
        <f>Personeel!C64</f>
        <v>0</v>
      </c>
      <c r="F64" s="7">
        <f>Personeel!M64</f>
        <v>0</v>
      </c>
      <c r="G64" s="87">
        <v>0</v>
      </c>
      <c r="H64" s="8">
        <f t="shared" si="2"/>
        <v>0</v>
      </c>
      <c r="I64" s="185"/>
      <c r="J64" s="198">
        <v>0</v>
      </c>
      <c r="K64" s="8">
        <f t="shared" si="3"/>
        <v>0</v>
      </c>
      <c r="L64" s="211"/>
    </row>
    <row r="65" spans="1:12" x14ac:dyDescent="0.25">
      <c r="A65" s="48"/>
      <c r="B65" s="224">
        <f>Personeel!B70</f>
        <v>0</v>
      </c>
      <c r="C65" s="225"/>
      <c r="D65" s="85"/>
      <c r="E65" s="189">
        <f>Personeel!C65</f>
        <v>0</v>
      </c>
      <c r="F65" s="7">
        <f>Personeel!M65</f>
        <v>0</v>
      </c>
      <c r="G65" s="87">
        <v>0</v>
      </c>
      <c r="H65" s="8">
        <f t="shared" si="2"/>
        <v>0</v>
      </c>
      <c r="I65" s="185"/>
      <c r="J65" s="198">
        <v>0</v>
      </c>
      <c r="K65" s="8">
        <f t="shared" si="3"/>
        <v>0</v>
      </c>
      <c r="L65" s="211"/>
    </row>
    <row r="66" spans="1:12" x14ac:dyDescent="0.25">
      <c r="A66" s="48"/>
      <c r="B66" s="224">
        <f>Personeel!B71</f>
        <v>0</v>
      </c>
      <c r="C66" s="225"/>
      <c r="D66" s="85"/>
      <c r="E66" s="189">
        <f>Personeel!C66</f>
        <v>0</v>
      </c>
      <c r="F66" s="7">
        <f>Personeel!M66</f>
        <v>0</v>
      </c>
      <c r="G66" s="87">
        <v>0</v>
      </c>
      <c r="H66" s="8">
        <f t="shared" si="2"/>
        <v>0</v>
      </c>
      <c r="I66" s="223"/>
      <c r="J66" s="198">
        <v>0</v>
      </c>
      <c r="K66" s="8">
        <f t="shared" si="3"/>
        <v>0</v>
      </c>
      <c r="L66" s="211"/>
    </row>
    <row r="67" spans="1:12" x14ac:dyDescent="0.25">
      <c r="A67" s="48"/>
      <c r="B67" s="224">
        <f>Personeel!B72</f>
        <v>0</v>
      </c>
      <c r="C67" s="225"/>
      <c r="D67" s="85"/>
      <c r="E67" s="189">
        <f>Personeel!C67</f>
        <v>0</v>
      </c>
      <c r="F67" s="7">
        <f>Personeel!M67</f>
        <v>0</v>
      </c>
      <c r="G67" s="87">
        <v>0</v>
      </c>
      <c r="H67" s="8">
        <f t="shared" si="2"/>
        <v>0</v>
      </c>
      <c r="I67" s="185"/>
      <c r="J67" s="198">
        <v>0</v>
      </c>
      <c r="K67" s="8">
        <f t="shared" si="3"/>
        <v>0</v>
      </c>
      <c r="L67" s="211"/>
    </row>
    <row r="68" spans="1:12" x14ac:dyDescent="0.25">
      <c r="A68" s="48"/>
      <c r="B68" s="224">
        <f>Personeel!B73</f>
        <v>0</v>
      </c>
      <c r="C68" s="225"/>
      <c r="D68" s="84"/>
      <c r="E68" s="189">
        <f>Personeel!C68</f>
        <v>0</v>
      </c>
      <c r="F68" s="7">
        <f>Personeel!M68</f>
        <v>0</v>
      </c>
      <c r="G68" s="87">
        <v>0</v>
      </c>
      <c r="H68" s="8">
        <f t="shared" si="2"/>
        <v>0</v>
      </c>
      <c r="I68" s="185"/>
      <c r="J68" s="198">
        <v>0</v>
      </c>
      <c r="K68" s="8">
        <f t="shared" si="3"/>
        <v>0</v>
      </c>
      <c r="L68" s="211"/>
    </row>
    <row r="69" spans="1:12" x14ac:dyDescent="0.25">
      <c r="A69" s="48"/>
      <c r="B69" s="224">
        <f>Personeel!B74</f>
        <v>0</v>
      </c>
      <c r="C69" s="225"/>
      <c r="D69" s="85"/>
      <c r="E69" s="189">
        <f>Personeel!C69</f>
        <v>0</v>
      </c>
      <c r="F69" s="7">
        <f>Personeel!M69</f>
        <v>0</v>
      </c>
      <c r="G69" s="87">
        <v>0</v>
      </c>
      <c r="H69" s="8">
        <f t="shared" si="2"/>
        <v>0</v>
      </c>
      <c r="I69" s="185"/>
      <c r="J69" s="198">
        <v>0</v>
      </c>
      <c r="K69" s="8">
        <f t="shared" si="3"/>
        <v>0</v>
      </c>
      <c r="L69" s="211"/>
    </row>
    <row r="70" spans="1:12" x14ac:dyDescent="0.25">
      <c r="A70" s="48"/>
      <c r="B70" s="224">
        <f>Personeel!B75</f>
        <v>0</v>
      </c>
      <c r="C70" s="225"/>
      <c r="D70" s="85"/>
      <c r="E70" s="189">
        <f>Personeel!C70</f>
        <v>0</v>
      </c>
      <c r="F70" s="7">
        <f>Personeel!M70</f>
        <v>0</v>
      </c>
      <c r="G70" s="87">
        <v>0</v>
      </c>
      <c r="H70" s="8">
        <f t="shared" si="2"/>
        <v>0</v>
      </c>
      <c r="I70" s="185"/>
      <c r="J70" s="198">
        <v>0</v>
      </c>
      <c r="K70" s="8">
        <f t="shared" si="3"/>
        <v>0</v>
      </c>
      <c r="L70" s="211"/>
    </row>
    <row r="71" spans="1:12" x14ac:dyDescent="0.25">
      <c r="A71" s="48"/>
      <c r="B71" s="224">
        <f>Personeel!B76</f>
        <v>0</v>
      </c>
      <c r="C71" s="225"/>
      <c r="D71" s="85"/>
      <c r="E71" s="189">
        <f>Personeel!C71</f>
        <v>0</v>
      </c>
      <c r="F71" s="7">
        <f>Personeel!M71</f>
        <v>0</v>
      </c>
      <c r="G71" s="87">
        <v>0</v>
      </c>
      <c r="H71" s="8">
        <f t="shared" si="2"/>
        <v>0</v>
      </c>
      <c r="I71" s="185"/>
      <c r="J71" s="198">
        <v>0</v>
      </c>
      <c r="K71" s="8">
        <f t="shared" si="3"/>
        <v>0</v>
      </c>
      <c r="L71" s="211"/>
    </row>
    <row r="72" spans="1:12" x14ac:dyDescent="0.25">
      <c r="A72" s="48"/>
      <c r="B72" s="224">
        <f>Personeel!B77</f>
        <v>0</v>
      </c>
      <c r="C72" s="225"/>
      <c r="D72" s="85"/>
      <c r="E72" s="189">
        <f>Personeel!C72</f>
        <v>0</v>
      </c>
      <c r="F72" s="7">
        <f>Personeel!M72</f>
        <v>0</v>
      </c>
      <c r="G72" s="87">
        <v>0</v>
      </c>
      <c r="H72" s="8">
        <f t="shared" si="2"/>
        <v>0</v>
      </c>
      <c r="I72" s="185"/>
      <c r="J72" s="198">
        <v>0</v>
      </c>
      <c r="K72" s="8">
        <f t="shared" si="3"/>
        <v>0</v>
      </c>
      <c r="L72" s="211"/>
    </row>
    <row r="73" spans="1:12" x14ac:dyDescent="0.25">
      <c r="A73" s="48"/>
      <c r="B73" s="224">
        <f>Personeel!B78</f>
        <v>0</v>
      </c>
      <c r="C73" s="225"/>
      <c r="D73" s="84"/>
      <c r="E73" s="189">
        <f>Personeel!C73</f>
        <v>0</v>
      </c>
      <c r="F73" s="7">
        <f>Personeel!M73</f>
        <v>0</v>
      </c>
      <c r="G73" s="87">
        <v>0</v>
      </c>
      <c r="H73" s="8">
        <f t="shared" si="2"/>
        <v>0</v>
      </c>
      <c r="I73" s="185"/>
      <c r="J73" s="198">
        <v>0</v>
      </c>
      <c r="K73" s="8">
        <f t="shared" si="3"/>
        <v>0</v>
      </c>
      <c r="L73" s="211"/>
    </row>
    <row r="74" spans="1:12" x14ac:dyDescent="0.25">
      <c r="A74" s="48"/>
      <c r="B74" s="224">
        <f>Personeel!B79</f>
        <v>0</v>
      </c>
      <c r="C74" s="225"/>
      <c r="D74" s="84"/>
      <c r="E74" s="189">
        <f>Personeel!C74</f>
        <v>0</v>
      </c>
      <c r="F74" s="7">
        <f>Personeel!M74</f>
        <v>0</v>
      </c>
      <c r="G74" s="87">
        <v>0</v>
      </c>
      <c r="H74" s="8">
        <f t="shared" si="2"/>
        <v>0</v>
      </c>
      <c r="I74" s="185"/>
      <c r="J74" s="198">
        <v>0</v>
      </c>
      <c r="K74" s="8">
        <f t="shared" si="3"/>
        <v>0</v>
      </c>
      <c r="L74" s="211"/>
    </row>
    <row r="75" spans="1:12" x14ac:dyDescent="0.25">
      <c r="A75" s="48"/>
      <c r="B75" s="224">
        <f>Personeel!B80</f>
        <v>0</v>
      </c>
      <c r="C75" s="225"/>
      <c r="D75" s="84"/>
      <c r="E75" s="189">
        <f>Personeel!C75</f>
        <v>0</v>
      </c>
      <c r="F75" s="7">
        <f>Personeel!M75</f>
        <v>0</v>
      </c>
      <c r="G75" s="87">
        <v>0</v>
      </c>
      <c r="H75" s="8">
        <f t="shared" si="2"/>
        <v>0</v>
      </c>
      <c r="I75" s="185"/>
      <c r="J75" s="198">
        <v>0</v>
      </c>
      <c r="K75" s="8">
        <f t="shared" si="3"/>
        <v>0</v>
      </c>
      <c r="L75" s="211"/>
    </row>
    <row r="76" spans="1:12" hidden="1" outlineLevel="1" x14ac:dyDescent="0.25">
      <c r="A76" s="48"/>
      <c r="B76" s="224">
        <f>Personeel!B81</f>
        <v>0</v>
      </c>
      <c r="C76" s="225"/>
      <c r="D76" s="84"/>
      <c r="E76" s="189">
        <f>Personeel!C76</f>
        <v>0</v>
      </c>
      <c r="F76" s="7">
        <f>Personeel!M76</f>
        <v>0</v>
      </c>
      <c r="G76" s="87">
        <v>0</v>
      </c>
      <c r="H76" s="8">
        <f t="shared" si="2"/>
        <v>0</v>
      </c>
      <c r="I76" s="185"/>
      <c r="J76" s="198">
        <v>0</v>
      </c>
      <c r="K76" s="8">
        <f t="shared" si="3"/>
        <v>0</v>
      </c>
      <c r="L76" s="211"/>
    </row>
    <row r="77" spans="1:12" hidden="1" outlineLevel="1" x14ac:dyDescent="0.25">
      <c r="A77" s="48"/>
      <c r="B77" s="224">
        <f>Personeel!B82</f>
        <v>0</v>
      </c>
      <c r="C77" s="225"/>
      <c r="D77" s="84"/>
      <c r="E77" s="189">
        <f>Personeel!C112</f>
        <v>0</v>
      </c>
      <c r="F77" s="7">
        <f>Personeel!M112</f>
        <v>0</v>
      </c>
      <c r="G77" s="87">
        <v>0</v>
      </c>
      <c r="H77" s="8">
        <f t="shared" si="2"/>
        <v>0</v>
      </c>
      <c r="I77" s="185"/>
      <c r="J77" s="198">
        <v>0</v>
      </c>
      <c r="K77" s="8">
        <f t="shared" si="3"/>
        <v>0</v>
      </c>
      <c r="L77" s="211"/>
    </row>
    <row r="78" spans="1:12" hidden="1" outlineLevel="1" x14ac:dyDescent="0.25">
      <c r="A78" s="48"/>
      <c r="B78" s="224">
        <f>Personeel!B83</f>
        <v>0</v>
      </c>
      <c r="C78" s="225"/>
      <c r="D78" s="84"/>
      <c r="E78" s="189">
        <f>Personeel!C118</f>
        <v>0</v>
      </c>
      <c r="F78" s="9">
        <f>Personeel!M118</f>
        <v>0</v>
      </c>
      <c r="G78" s="87">
        <v>0</v>
      </c>
      <c r="H78" s="8">
        <f t="shared" si="2"/>
        <v>0</v>
      </c>
      <c r="I78" s="185"/>
      <c r="J78" s="198">
        <v>0</v>
      </c>
      <c r="K78" s="8">
        <f t="shared" si="3"/>
        <v>0</v>
      </c>
      <c r="L78" s="211"/>
    </row>
    <row r="79" spans="1:12" hidden="1" outlineLevel="1" x14ac:dyDescent="0.25">
      <c r="A79" s="48"/>
      <c r="B79" s="224">
        <f>Personeel!B84</f>
        <v>0</v>
      </c>
      <c r="C79" s="225"/>
      <c r="D79" s="85"/>
      <c r="E79" s="189">
        <f>Personeel!C119</f>
        <v>0</v>
      </c>
      <c r="F79" s="9">
        <f>Personeel!M119</f>
        <v>0</v>
      </c>
      <c r="G79" s="87">
        <v>0</v>
      </c>
      <c r="H79" s="8">
        <f t="shared" si="2"/>
        <v>0</v>
      </c>
      <c r="I79" s="185"/>
      <c r="J79" s="198">
        <v>0</v>
      </c>
      <c r="K79" s="8">
        <f t="shared" si="3"/>
        <v>0</v>
      </c>
      <c r="L79" s="211"/>
    </row>
    <row r="80" spans="1:12" hidden="1" outlineLevel="1" x14ac:dyDescent="0.25">
      <c r="A80" s="48"/>
      <c r="B80" s="224">
        <f>Personeel!B85</f>
        <v>0</v>
      </c>
      <c r="C80" s="225"/>
      <c r="D80" s="85"/>
      <c r="E80" s="189">
        <f>Personeel!C120</f>
        <v>0</v>
      </c>
      <c r="F80" s="9">
        <f>Personeel!M120</f>
        <v>0</v>
      </c>
      <c r="G80" s="87">
        <v>0</v>
      </c>
      <c r="H80" s="8">
        <f t="shared" si="2"/>
        <v>0</v>
      </c>
      <c r="I80" s="185"/>
      <c r="J80" s="198">
        <v>0</v>
      </c>
      <c r="K80" s="8">
        <f t="shared" si="3"/>
        <v>0</v>
      </c>
      <c r="L80" s="211"/>
    </row>
    <row r="81" spans="1:12" hidden="1" outlineLevel="1" x14ac:dyDescent="0.25">
      <c r="A81" s="48"/>
      <c r="B81" s="224">
        <f>Personeel!B86</f>
        <v>0</v>
      </c>
      <c r="C81" s="225"/>
      <c r="D81" s="85"/>
      <c r="E81" s="189">
        <f>Personeel!C121</f>
        <v>0</v>
      </c>
      <c r="F81" s="9">
        <f>Personeel!M121</f>
        <v>0</v>
      </c>
      <c r="G81" s="87">
        <v>0</v>
      </c>
      <c r="H81" s="8">
        <f t="shared" si="2"/>
        <v>0</v>
      </c>
      <c r="I81" s="185"/>
      <c r="J81" s="198">
        <v>0</v>
      </c>
      <c r="K81" s="8">
        <f t="shared" si="3"/>
        <v>0</v>
      </c>
      <c r="L81" s="211"/>
    </row>
    <row r="82" spans="1:12" hidden="1" outlineLevel="1" x14ac:dyDescent="0.25">
      <c r="A82" s="48"/>
      <c r="B82" s="224">
        <f>Personeel!B87</f>
        <v>0</v>
      </c>
      <c r="C82" s="225"/>
      <c r="D82" s="85"/>
      <c r="E82" s="189">
        <f>Personeel!C122</f>
        <v>0</v>
      </c>
      <c r="F82" s="9">
        <f>Personeel!M122</f>
        <v>0</v>
      </c>
      <c r="G82" s="87">
        <v>0</v>
      </c>
      <c r="H82" s="8">
        <f t="shared" si="2"/>
        <v>0</v>
      </c>
      <c r="I82" s="185"/>
      <c r="J82" s="198">
        <v>0</v>
      </c>
      <c r="K82" s="8">
        <f t="shared" si="3"/>
        <v>0</v>
      </c>
      <c r="L82" s="211"/>
    </row>
    <row r="83" spans="1:12" hidden="1" outlineLevel="1" x14ac:dyDescent="0.25">
      <c r="A83" s="48"/>
      <c r="B83" s="224">
        <f>Personeel!B88</f>
        <v>0</v>
      </c>
      <c r="C83" s="225"/>
      <c r="D83" s="84"/>
      <c r="E83" s="189">
        <f>Personeel!C123</f>
        <v>0</v>
      </c>
      <c r="F83" s="9">
        <f>Personeel!M123</f>
        <v>0</v>
      </c>
      <c r="G83" s="87">
        <v>0</v>
      </c>
      <c r="H83" s="8">
        <f t="shared" si="2"/>
        <v>0</v>
      </c>
      <c r="I83" s="185"/>
      <c r="J83" s="198">
        <v>0</v>
      </c>
      <c r="K83" s="8">
        <f t="shared" si="3"/>
        <v>0</v>
      </c>
      <c r="L83" s="211"/>
    </row>
    <row r="84" spans="1:12" hidden="1" outlineLevel="1" x14ac:dyDescent="0.25">
      <c r="A84" s="48"/>
      <c r="B84" s="224">
        <f>Personeel!B89</f>
        <v>0</v>
      </c>
      <c r="C84" s="225"/>
      <c r="D84" s="84"/>
      <c r="E84" s="189">
        <f>Personeel!C124</f>
        <v>0</v>
      </c>
      <c r="F84" s="9">
        <f>Personeel!M124</f>
        <v>0</v>
      </c>
      <c r="G84" s="87">
        <v>0</v>
      </c>
      <c r="H84" s="8">
        <f t="shared" si="2"/>
        <v>0</v>
      </c>
      <c r="I84" s="185"/>
      <c r="J84" s="198">
        <v>0</v>
      </c>
      <c r="K84" s="8">
        <f t="shared" si="3"/>
        <v>0</v>
      </c>
      <c r="L84" s="211"/>
    </row>
    <row r="85" spans="1:12" hidden="1" outlineLevel="1" x14ac:dyDescent="0.25">
      <c r="A85" s="48"/>
      <c r="B85" s="224">
        <f>Personeel!B90</f>
        <v>0</v>
      </c>
      <c r="C85" s="225"/>
      <c r="D85" s="84"/>
      <c r="E85" s="189">
        <f>Personeel!C125</f>
        <v>0</v>
      </c>
      <c r="F85" s="9">
        <f>Personeel!M125</f>
        <v>0</v>
      </c>
      <c r="G85" s="87">
        <v>0</v>
      </c>
      <c r="H85" s="8">
        <f t="shared" si="2"/>
        <v>0</v>
      </c>
      <c r="I85" s="185"/>
      <c r="J85" s="198">
        <v>0</v>
      </c>
      <c r="K85" s="8">
        <f t="shared" si="3"/>
        <v>0</v>
      </c>
      <c r="L85" s="211"/>
    </row>
    <row r="86" spans="1:12" hidden="1" outlineLevel="1" x14ac:dyDescent="0.25">
      <c r="A86" s="48"/>
      <c r="B86" s="224">
        <f>Personeel!B91</f>
        <v>0</v>
      </c>
      <c r="C86" s="225"/>
      <c r="D86" s="84"/>
      <c r="E86" s="189">
        <f>Personeel!C126</f>
        <v>0</v>
      </c>
      <c r="F86" s="9">
        <f>Personeel!M126</f>
        <v>0</v>
      </c>
      <c r="G86" s="87">
        <v>0</v>
      </c>
      <c r="H86" s="8">
        <f t="shared" si="2"/>
        <v>0</v>
      </c>
      <c r="I86" s="185"/>
      <c r="J86" s="198">
        <v>0</v>
      </c>
      <c r="K86" s="8">
        <f t="shared" si="3"/>
        <v>0</v>
      </c>
      <c r="L86" s="211"/>
    </row>
    <row r="87" spans="1:12" hidden="1" outlineLevel="1" x14ac:dyDescent="0.25">
      <c r="A87" s="48"/>
      <c r="B87" s="224">
        <f>Personeel!B92</f>
        <v>0</v>
      </c>
      <c r="C87" s="225"/>
      <c r="D87" s="84"/>
      <c r="E87" s="189">
        <f>Personeel!C127</f>
        <v>0</v>
      </c>
      <c r="F87" s="9">
        <f>Personeel!M127</f>
        <v>0</v>
      </c>
      <c r="G87" s="87">
        <v>0</v>
      </c>
      <c r="H87" s="8">
        <f t="shared" si="2"/>
        <v>0</v>
      </c>
      <c r="I87" s="185"/>
      <c r="J87" s="198">
        <v>0</v>
      </c>
      <c r="K87" s="8">
        <f t="shared" si="3"/>
        <v>0</v>
      </c>
      <c r="L87" s="211"/>
    </row>
    <row r="88" spans="1:12" hidden="1" outlineLevel="1" x14ac:dyDescent="0.25">
      <c r="A88" s="48"/>
      <c r="B88" s="224">
        <f>Personeel!B93</f>
        <v>0</v>
      </c>
      <c r="C88" s="225"/>
      <c r="D88" s="84"/>
      <c r="E88" s="189">
        <f>Personeel!C128</f>
        <v>0</v>
      </c>
      <c r="F88" s="9">
        <f>Personeel!M128</f>
        <v>0</v>
      </c>
      <c r="G88" s="87">
        <v>0</v>
      </c>
      <c r="H88" s="8">
        <f t="shared" si="2"/>
        <v>0</v>
      </c>
      <c r="I88" s="185"/>
      <c r="J88" s="198">
        <v>0</v>
      </c>
      <c r="K88" s="8">
        <f t="shared" si="3"/>
        <v>0</v>
      </c>
      <c r="L88" s="211"/>
    </row>
    <row r="89" spans="1:12" hidden="1" outlineLevel="1" x14ac:dyDescent="0.25">
      <c r="A89" s="48"/>
      <c r="B89" s="224">
        <f>Personeel!B94</f>
        <v>0</v>
      </c>
      <c r="C89" s="225"/>
      <c r="D89" s="85"/>
      <c r="E89" s="189">
        <f>Personeel!C129</f>
        <v>0</v>
      </c>
      <c r="F89" s="9">
        <f>Personeel!M129</f>
        <v>0</v>
      </c>
      <c r="G89" s="87">
        <v>0</v>
      </c>
      <c r="H89" s="8">
        <f t="shared" si="2"/>
        <v>0</v>
      </c>
      <c r="I89" s="185"/>
      <c r="J89" s="198">
        <v>0</v>
      </c>
      <c r="K89" s="8">
        <f t="shared" si="3"/>
        <v>0</v>
      </c>
      <c r="L89" s="211"/>
    </row>
    <row r="90" spans="1:12" hidden="1" outlineLevel="1" x14ac:dyDescent="0.25">
      <c r="A90" s="48"/>
      <c r="B90" s="224">
        <f>Personeel!B95</f>
        <v>0</v>
      </c>
      <c r="C90" s="225"/>
      <c r="D90" s="85"/>
      <c r="E90" s="189">
        <f>Personeel!C130</f>
        <v>0</v>
      </c>
      <c r="F90" s="9">
        <f>Personeel!M130</f>
        <v>0</v>
      </c>
      <c r="G90" s="87">
        <v>0</v>
      </c>
      <c r="H90" s="8">
        <f t="shared" si="2"/>
        <v>0</v>
      </c>
      <c r="I90" s="185"/>
      <c r="J90" s="198">
        <v>0</v>
      </c>
      <c r="K90" s="8">
        <f t="shared" si="3"/>
        <v>0</v>
      </c>
      <c r="L90" s="211"/>
    </row>
    <row r="91" spans="1:12" hidden="1" outlineLevel="1" x14ac:dyDescent="0.25">
      <c r="A91" s="48"/>
      <c r="B91" s="224">
        <f>Personeel!B96</f>
        <v>0</v>
      </c>
      <c r="C91" s="225"/>
      <c r="D91" s="85"/>
      <c r="E91" s="189">
        <f>Personeel!C131</f>
        <v>0</v>
      </c>
      <c r="F91" s="9">
        <f>Personeel!M131</f>
        <v>0</v>
      </c>
      <c r="G91" s="87">
        <v>0</v>
      </c>
      <c r="H91" s="8">
        <f t="shared" si="2"/>
        <v>0</v>
      </c>
      <c r="I91" s="185"/>
      <c r="J91" s="198">
        <v>0</v>
      </c>
      <c r="K91" s="8">
        <f t="shared" si="3"/>
        <v>0</v>
      </c>
      <c r="L91" s="211"/>
    </row>
    <row r="92" spans="1:12" hidden="1" outlineLevel="1" x14ac:dyDescent="0.25">
      <c r="A92" s="48"/>
      <c r="B92" s="224">
        <f>Personeel!B97</f>
        <v>0</v>
      </c>
      <c r="C92" s="225"/>
      <c r="D92" s="85"/>
      <c r="E92" s="189">
        <f>Personeel!C92</f>
        <v>0</v>
      </c>
      <c r="F92" s="7">
        <f>Personeel!M92</f>
        <v>0</v>
      </c>
      <c r="G92" s="87">
        <v>0</v>
      </c>
      <c r="H92" s="8">
        <f t="shared" ref="H92:H105" si="4">F92-G92</f>
        <v>0</v>
      </c>
      <c r="I92" s="185"/>
      <c r="J92" s="198">
        <v>0</v>
      </c>
      <c r="K92" s="8">
        <f t="shared" ref="K92:K105" si="5">+H92-J92</f>
        <v>0</v>
      </c>
      <c r="L92" s="211"/>
    </row>
    <row r="93" spans="1:12" hidden="1" outlineLevel="1" x14ac:dyDescent="0.25">
      <c r="A93" s="48"/>
      <c r="B93" s="224">
        <f>Personeel!B98</f>
        <v>0</v>
      </c>
      <c r="C93" s="225"/>
      <c r="D93" s="85"/>
      <c r="E93" s="189">
        <f>Personeel!C93</f>
        <v>0</v>
      </c>
      <c r="F93" s="7">
        <f>Personeel!M93</f>
        <v>0</v>
      </c>
      <c r="G93" s="87">
        <v>0</v>
      </c>
      <c r="H93" s="8">
        <f t="shared" si="4"/>
        <v>0</v>
      </c>
      <c r="I93" s="185"/>
      <c r="J93" s="198">
        <v>0</v>
      </c>
      <c r="K93" s="8">
        <f t="shared" si="5"/>
        <v>0</v>
      </c>
      <c r="L93" s="211"/>
    </row>
    <row r="94" spans="1:12" hidden="1" outlineLevel="1" x14ac:dyDescent="0.25">
      <c r="A94" s="48"/>
      <c r="B94" s="224">
        <f>Personeel!B99</f>
        <v>0</v>
      </c>
      <c r="C94" s="225"/>
      <c r="D94" s="85"/>
      <c r="E94" s="189">
        <f>Personeel!C94</f>
        <v>0</v>
      </c>
      <c r="F94" s="7">
        <f>Personeel!M94</f>
        <v>0</v>
      </c>
      <c r="G94" s="87">
        <v>0</v>
      </c>
      <c r="H94" s="8">
        <f t="shared" si="4"/>
        <v>0</v>
      </c>
      <c r="I94" s="185"/>
      <c r="J94" s="198">
        <v>0</v>
      </c>
      <c r="K94" s="8">
        <f t="shared" si="5"/>
        <v>0</v>
      </c>
      <c r="L94" s="211"/>
    </row>
    <row r="95" spans="1:12" hidden="1" outlineLevel="1" x14ac:dyDescent="0.25">
      <c r="A95" s="48"/>
      <c r="B95" s="224">
        <f>Personeel!B100</f>
        <v>0</v>
      </c>
      <c r="C95" s="225"/>
      <c r="D95" s="85"/>
      <c r="E95" s="189">
        <f>Personeel!C95</f>
        <v>0</v>
      </c>
      <c r="F95" s="7">
        <f>Personeel!M95</f>
        <v>0</v>
      </c>
      <c r="G95" s="87">
        <v>0</v>
      </c>
      <c r="H95" s="8">
        <f t="shared" si="4"/>
        <v>0</v>
      </c>
      <c r="I95" s="185"/>
      <c r="J95" s="198">
        <v>0</v>
      </c>
      <c r="K95" s="8">
        <f t="shared" si="5"/>
        <v>0</v>
      </c>
      <c r="L95" s="211"/>
    </row>
    <row r="96" spans="1:12" hidden="1" outlineLevel="1" x14ac:dyDescent="0.25">
      <c r="A96" s="48"/>
      <c r="B96" s="224">
        <f>Personeel!B101</f>
        <v>0</v>
      </c>
      <c r="C96" s="225"/>
      <c r="D96" s="84"/>
      <c r="E96" s="189">
        <f>Personeel!C96</f>
        <v>0</v>
      </c>
      <c r="F96" s="7">
        <f>Personeel!M96</f>
        <v>0</v>
      </c>
      <c r="G96" s="87">
        <v>0</v>
      </c>
      <c r="H96" s="8">
        <f t="shared" si="4"/>
        <v>0</v>
      </c>
      <c r="I96" s="185"/>
      <c r="J96" s="198">
        <v>0</v>
      </c>
      <c r="K96" s="8">
        <f t="shared" si="5"/>
        <v>0</v>
      </c>
      <c r="L96" s="211"/>
    </row>
    <row r="97" spans="1:12" hidden="1" outlineLevel="1" x14ac:dyDescent="0.25">
      <c r="A97" s="48"/>
      <c r="B97" s="224">
        <f>Personeel!B102</f>
        <v>0</v>
      </c>
      <c r="C97" s="225"/>
      <c r="D97" s="85"/>
      <c r="E97" s="189">
        <f>Personeel!C97</f>
        <v>0</v>
      </c>
      <c r="F97" s="7">
        <f>Personeel!M97</f>
        <v>0</v>
      </c>
      <c r="G97" s="87">
        <v>0</v>
      </c>
      <c r="H97" s="8">
        <f t="shared" si="4"/>
        <v>0</v>
      </c>
      <c r="I97" s="185"/>
      <c r="J97" s="198">
        <v>0</v>
      </c>
      <c r="K97" s="8">
        <f t="shared" si="5"/>
        <v>0</v>
      </c>
      <c r="L97" s="211"/>
    </row>
    <row r="98" spans="1:12" hidden="1" outlineLevel="1" x14ac:dyDescent="0.25">
      <c r="A98" s="48"/>
      <c r="B98" s="224">
        <f>Personeel!B103</f>
        <v>0</v>
      </c>
      <c r="C98" s="225"/>
      <c r="D98" s="85"/>
      <c r="E98" s="189">
        <f>Personeel!C98</f>
        <v>0</v>
      </c>
      <c r="F98" s="7">
        <f>Personeel!M98</f>
        <v>0</v>
      </c>
      <c r="G98" s="87">
        <v>0</v>
      </c>
      <c r="H98" s="8">
        <f t="shared" si="4"/>
        <v>0</v>
      </c>
      <c r="I98" s="185"/>
      <c r="J98" s="198">
        <v>0</v>
      </c>
      <c r="K98" s="8">
        <f t="shared" si="5"/>
        <v>0</v>
      </c>
      <c r="L98" s="211"/>
    </row>
    <row r="99" spans="1:12" hidden="1" outlineLevel="1" x14ac:dyDescent="0.25">
      <c r="A99" s="48"/>
      <c r="B99" s="224">
        <f>Personeel!B104</f>
        <v>0</v>
      </c>
      <c r="C99" s="225"/>
      <c r="D99" s="85"/>
      <c r="E99" s="189">
        <f>Personeel!C99</f>
        <v>0</v>
      </c>
      <c r="F99" s="7">
        <f>Personeel!M99</f>
        <v>0</v>
      </c>
      <c r="G99" s="87">
        <v>0</v>
      </c>
      <c r="H99" s="8">
        <f t="shared" si="4"/>
        <v>0</v>
      </c>
      <c r="I99" s="185"/>
      <c r="J99" s="198">
        <v>0</v>
      </c>
      <c r="K99" s="8">
        <f t="shared" si="5"/>
        <v>0</v>
      </c>
      <c r="L99" s="211"/>
    </row>
    <row r="100" spans="1:12" hidden="1" outlineLevel="1" x14ac:dyDescent="0.25">
      <c r="A100" s="48"/>
      <c r="B100" s="224">
        <f>Personeel!B105</f>
        <v>0</v>
      </c>
      <c r="C100" s="225"/>
      <c r="D100" s="85"/>
      <c r="E100" s="189">
        <f>Personeel!C100</f>
        <v>0</v>
      </c>
      <c r="F100" s="7">
        <f>Personeel!M100</f>
        <v>0</v>
      </c>
      <c r="G100" s="87">
        <v>0</v>
      </c>
      <c r="H100" s="8">
        <f t="shared" si="4"/>
        <v>0</v>
      </c>
      <c r="I100" s="185"/>
      <c r="J100" s="198">
        <v>0</v>
      </c>
      <c r="K100" s="8">
        <f t="shared" si="5"/>
        <v>0</v>
      </c>
      <c r="L100" s="211"/>
    </row>
    <row r="101" spans="1:12" hidden="1" outlineLevel="1" x14ac:dyDescent="0.25">
      <c r="A101" s="48"/>
      <c r="B101" s="224">
        <f>Personeel!B106</f>
        <v>0</v>
      </c>
      <c r="C101" s="225"/>
      <c r="D101" s="84"/>
      <c r="E101" s="189">
        <f>Personeel!C101</f>
        <v>0</v>
      </c>
      <c r="F101" s="7">
        <f>Personeel!M101</f>
        <v>0</v>
      </c>
      <c r="G101" s="87">
        <v>0</v>
      </c>
      <c r="H101" s="8">
        <f t="shared" si="4"/>
        <v>0</v>
      </c>
      <c r="I101" s="185"/>
      <c r="J101" s="198">
        <v>0</v>
      </c>
      <c r="K101" s="8">
        <f t="shared" si="5"/>
        <v>0</v>
      </c>
      <c r="L101" s="211"/>
    </row>
    <row r="102" spans="1:12" hidden="1" outlineLevel="1" x14ac:dyDescent="0.25">
      <c r="A102" s="48"/>
      <c r="B102" s="224">
        <f>Personeel!B107</f>
        <v>0</v>
      </c>
      <c r="C102" s="225"/>
      <c r="D102" s="84"/>
      <c r="E102" s="189">
        <f>Personeel!C102</f>
        <v>0</v>
      </c>
      <c r="F102" s="7">
        <f>Personeel!M102</f>
        <v>0</v>
      </c>
      <c r="G102" s="87">
        <v>0</v>
      </c>
      <c r="H102" s="8">
        <f t="shared" si="4"/>
        <v>0</v>
      </c>
      <c r="I102" s="185"/>
      <c r="J102" s="198">
        <v>0</v>
      </c>
      <c r="K102" s="8">
        <f t="shared" si="5"/>
        <v>0</v>
      </c>
      <c r="L102" s="211"/>
    </row>
    <row r="103" spans="1:12" hidden="1" outlineLevel="1" x14ac:dyDescent="0.25">
      <c r="A103" s="48"/>
      <c r="B103" s="224">
        <f>Personeel!B108</f>
        <v>0</v>
      </c>
      <c r="C103" s="225"/>
      <c r="D103" s="84"/>
      <c r="E103" s="189">
        <f>Personeel!C103</f>
        <v>0</v>
      </c>
      <c r="F103" s="7">
        <f>Personeel!M103</f>
        <v>0</v>
      </c>
      <c r="G103" s="87">
        <v>0</v>
      </c>
      <c r="H103" s="8">
        <f t="shared" si="4"/>
        <v>0</v>
      </c>
      <c r="I103" s="185"/>
      <c r="J103" s="198">
        <v>0</v>
      </c>
      <c r="K103" s="8">
        <f t="shared" si="5"/>
        <v>0</v>
      </c>
      <c r="L103" s="211"/>
    </row>
    <row r="104" spans="1:12" hidden="1" outlineLevel="1" x14ac:dyDescent="0.25">
      <c r="A104" s="48"/>
      <c r="B104" s="224">
        <f>Personeel!B109</f>
        <v>0</v>
      </c>
      <c r="C104" s="225"/>
      <c r="D104" s="84"/>
      <c r="E104" s="189">
        <f>Personeel!C104</f>
        <v>0</v>
      </c>
      <c r="F104" s="7">
        <f>Personeel!M104</f>
        <v>0</v>
      </c>
      <c r="G104" s="87">
        <v>0</v>
      </c>
      <c r="H104" s="8">
        <f t="shared" si="4"/>
        <v>0</v>
      </c>
      <c r="I104" s="185"/>
      <c r="J104" s="198">
        <v>0</v>
      </c>
      <c r="K104" s="8">
        <f t="shared" si="5"/>
        <v>0</v>
      </c>
      <c r="L104" s="211"/>
    </row>
    <row r="105" spans="1:12" hidden="1" outlineLevel="1" x14ac:dyDescent="0.25">
      <c r="A105" s="48"/>
      <c r="B105" s="224">
        <f>Personeel!B110</f>
        <v>0</v>
      </c>
      <c r="C105" s="225"/>
      <c r="D105" s="84"/>
      <c r="E105" s="189">
        <f>Personeel!C140</f>
        <v>0</v>
      </c>
      <c r="F105" s="7">
        <f>Personeel!M140</f>
        <v>0</v>
      </c>
      <c r="G105" s="87">
        <v>0</v>
      </c>
      <c r="H105" s="8">
        <f t="shared" si="4"/>
        <v>0</v>
      </c>
      <c r="I105" s="185"/>
      <c r="J105" s="198">
        <v>0</v>
      </c>
      <c r="K105" s="8">
        <f t="shared" si="5"/>
        <v>0</v>
      </c>
      <c r="L105" s="211"/>
    </row>
    <row r="106" spans="1:12" ht="14.4" collapsed="1" thickBot="1" x14ac:dyDescent="0.3">
      <c r="A106" s="48"/>
      <c r="B106" s="236">
        <f>Personeel!B111</f>
        <v>0</v>
      </c>
      <c r="C106" s="237"/>
      <c r="D106" s="86"/>
      <c r="E106" s="189">
        <f>Personeel!C111</f>
        <v>0</v>
      </c>
      <c r="F106" s="9">
        <f>Personeel!M111</f>
        <v>0</v>
      </c>
      <c r="G106" s="87">
        <v>0</v>
      </c>
      <c r="H106" s="8">
        <f t="shared" si="0"/>
        <v>0</v>
      </c>
      <c r="I106" s="185"/>
      <c r="J106" s="198">
        <v>0</v>
      </c>
      <c r="K106" s="8">
        <f t="shared" si="1"/>
        <v>0</v>
      </c>
      <c r="L106" s="211"/>
    </row>
    <row r="107" spans="1:12" ht="14.4" thickBot="1" x14ac:dyDescent="0.3">
      <c r="A107" s="48"/>
      <c r="B107" s="123"/>
      <c r="C107" s="124"/>
      <c r="D107" s="125"/>
      <c r="E107" s="14"/>
      <c r="F107" s="10">
        <f>SUM(F7:F106)</f>
        <v>0</v>
      </c>
      <c r="G107" s="11">
        <f>SUM(G7:G106)</f>
        <v>0</v>
      </c>
      <c r="H107" s="11">
        <f>SUM(H7:H106)</f>
        <v>0</v>
      </c>
      <c r="I107" s="10"/>
      <c r="J107" s="11">
        <f>SUM(J7:J106)</f>
        <v>0</v>
      </c>
      <c r="K107" s="11">
        <f>SUM(K7:K106)</f>
        <v>0</v>
      </c>
      <c r="L107" s="211"/>
    </row>
    <row r="108" spans="1:12" x14ac:dyDescent="0.25">
      <c r="A108" s="48"/>
      <c r="B108" s="213"/>
      <c r="C108" s="213"/>
      <c r="D108" s="214"/>
      <c r="E108" s="192"/>
      <c r="F108" s="192"/>
      <c r="G108" s="194"/>
      <c r="H108" s="194"/>
      <c r="I108" s="190"/>
      <c r="J108" s="194"/>
      <c r="K108" s="194"/>
      <c r="L108" s="211"/>
    </row>
    <row r="109" spans="1:12" ht="14.4" thickBot="1" x14ac:dyDescent="0.3">
      <c r="A109" s="48"/>
      <c r="B109" s="190"/>
      <c r="C109" s="190"/>
      <c r="D109" s="190"/>
      <c r="E109" s="190"/>
      <c r="F109" s="210"/>
      <c r="G109" s="191"/>
      <c r="H109" s="191"/>
      <c r="I109" s="190"/>
      <c r="J109" s="191"/>
      <c r="K109" s="191"/>
      <c r="L109" s="211"/>
    </row>
    <row r="110" spans="1:12" ht="15.75" customHeight="1" thickBot="1" x14ac:dyDescent="0.3">
      <c r="A110" s="48"/>
      <c r="B110" s="240" t="s">
        <v>82</v>
      </c>
      <c r="C110" s="241"/>
      <c r="D110" s="126"/>
      <c r="E110" s="126"/>
      <c r="F110" s="50"/>
      <c r="G110" s="51"/>
      <c r="H110" s="52"/>
      <c r="I110" s="199"/>
      <c r="J110" s="59"/>
      <c r="K110" s="59"/>
      <c r="L110" s="211"/>
    </row>
    <row r="111" spans="1:12" ht="42" thickBot="1" x14ac:dyDescent="0.3">
      <c r="A111" s="48"/>
      <c r="B111" s="228"/>
      <c r="C111" s="229"/>
      <c r="D111" s="229"/>
      <c r="E111" s="212"/>
      <c r="F111" s="53" t="s">
        <v>79</v>
      </c>
      <c r="G111" s="54" t="s">
        <v>80</v>
      </c>
      <c r="H111" s="186" t="s">
        <v>81</v>
      </c>
      <c r="I111" s="200" t="s">
        <v>167</v>
      </c>
      <c r="J111" s="197" t="s">
        <v>170</v>
      </c>
      <c r="K111" s="53" t="s">
        <v>172</v>
      </c>
      <c r="L111" s="211"/>
    </row>
    <row r="112" spans="1:12" ht="14.4" thickBot="1" x14ac:dyDescent="0.3">
      <c r="A112" s="48"/>
      <c r="B112" s="238" t="s">
        <v>83</v>
      </c>
      <c r="C112" s="239"/>
      <c r="D112" s="49" t="s">
        <v>77</v>
      </c>
      <c r="E112" s="56" t="s">
        <v>78</v>
      </c>
      <c r="F112" s="60"/>
      <c r="G112" s="61"/>
      <c r="H112" s="62"/>
      <c r="I112" s="201"/>
      <c r="J112" s="62"/>
      <c r="K112" s="62"/>
      <c r="L112" s="211"/>
    </row>
    <row r="113" spans="1:12" x14ac:dyDescent="0.25">
      <c r="A113" s="48"/>
      <c r="B113" s="234"/>
      <c r="C113" s="235"/>
      <c r="D113" s="85"/>
      <c r="E113" s="88"/>
      <c r="F113" s="89">
        <v>0</v>
      </c>
      <c r="G113" s="90">
        <v>0</v>
      </c>
      <c r="H113" s="8">
        <f>F113-G113</f>
        <v>0</v>
      </c>
      <c r="I113" s="202"/>
      <c r="J113" s="204">
        <v>0</v>
      </c>
      <c r="K113" s="8">
        <f>+H113-J113</f>
        <v>0</v>
      </c>
      <c r="L113" s="211"/>
    </row>
    <row r="114" spans="1:12" x14ac:dyDescent="0.25">
      <c r="A114" s="48"/>
      <c r="B114" s="232"/>
      <c r="C114" s="233"/>
      <c r="D114" s="85"/>
      <c r="E114" s="88"/>
      <c r="F114" s="89">
        <v>0</v>
      </c>
      <c r="G114" s="90">
        <v>0</v>
      </c>
      <c r="H114" s="8">
        <f t="shared" ref="H114:H140" si="6">F114-G114</f>
        <v>0</v>
      </c>
      <c r="I114" s="202"/>
      <c r="J114" s="204">
        <v>0</v>
      </c>
      <c r="K114" s="8">
        <f t="shared" ref="K114:K140" si="7">+H114-J114</f>
        <v>0</v>
      </c>
      <c r="L114" s="211"/>
    </row>
    <row r="115" spans="1:12" x14ac:dyDescent="0.25">
      <c r="A115" s="48"/>
      <c r="B115" s="232" t="s">
        <v>1</v>
      </c>
      <c r="C115" s="233"/>
      <c r="D115" s="85"/>
      <c r="E115" s="88"/>
      <c r="F115" s="89">
        <v>0</v>
      </c>
      <c r="G115" s="90">
        <v>0</v>
      </c>
      <c r="H115" s="8">
        <f t="shared" si="6"/>
        <v>0</v>
      </c>
      <c r="I115" s="202"/>
      <c r="J115" s="204">
        <v>0</v>
      </c>
      <c r="K115" s="8">
        <f t="shared" si="7"/>
        <v>0</v>
      </c>
      <c r="L115" s="211"/>
    </row>
    <row r="116" spans="1:12" x14ac:dyDescent="0.25">
      <c r="A116" s="48"/>
      <c r="B116" s="232" t="s">
        <v>1</v>
      </c>
      <c r="C116" s="233"/>
      <c r="D116" s="85"/>
      <c r="E116" s="88"/>
      <c r="F116" s="89">
        <v>0</v>
      </c>
      <c r="G116" s="90">
        <v>0</v>
      </c>
      <c r="H116" s="8">
        <f t="shared" si="6"/>
        <v>0</v>
      </c>
      <c r="I116" s="202"/>
      <c r="J116" s="204">
        <v>0</v>
      </c>
      <c r="K116" s="8">
        <f t="shared" si="7"/>
        <v>0</v>
      </c>
      <c r="L116" s="211"/>
    </row>
    <row r="117" spans="1:12" x14ac:dyDescent="0.25">
      <c r="A117" s="48"/>
      <c r="B117" s="232" t="s">
        <v>1</v>
      </c>
      <c r="C117" s="233"/>
      <c r="D117" s="85"/>
      <c r="E117" s="88"/>
      <c r="F117" s="89">
        <v>0</v>
      </c>
      <c r="G117" s="90">
        <v>0</v>
      </c>
      <c r="H117" s="8">
        <f t="shared" si="6"/>
        <v>0</v>
      </c>
      <c r="I117" s="202"/>
      <c r="J117" s="204">
        <v>0</v>
      </c>
      <c r="K117" s="8">
        <f t="shared" si="7"/>
        <v>0</v>
      </c>
      <c r="L117" s="211"/>
    </row>
    <row r="118" spans="1:12" x14ac:dyDescent="0.25">
      <c r="A118" s="48"/>
      <c r="B118" s="232" t="s">
        <v>1</v>
      </c>
      <c r="C118" s="233"/>
      <c r="D118" s="85"/>
      <c r="E118" s="88"/>
      <c r="F118" s="89">
        <v>0</v>
      </c>
      <c r="G118" s="90">
        <v>0</v>
      </c>
      <c r="H118" s="8">
        <f t="shared" si="6"/>
        <v>0</v>
      </c>
      <c r="I118" s="202"/>
      <c r="J118" s="204">
        <v>0</v>
      </c>
      <c r="K118" s="8">
        <f t="shared" si="7"/>
        <v>0</v>
      </c>
      <c r="L118" s="211"/>
    </row>
    <row r="119" spans="1:12" x14ac:dyDescent="0.25">
      <c r="A119" s="48"/>
      <c r="B119" s="232" t="s">
        <v>1</v>
      </c>
      <c r="C119" s="233"/>
      <c r="D119" s="85"/>
      <c r="E119" s="88"/>
      <c r="F119" s="89">
        <v>0</v>
      </c>
      <c r="G119" s="90">
        <v>0</v>
      </c>
      <c r="H119" s="8">
        <f t="shared" si="6"/>
        <v>0</v>
      </c>
      <c r="I119" s="202"/>
      <c r="J119" s="204">
        <v>0</v>
      </c>
      <c r="K119" s="8">
        <f t="shared" si="7"/>
        <v>0</v>
      </c>
      <c r="L119" s="211"/>
    </row>
    <row r="120" spans="1:12" x14ac:dyDescent="0.25">
      <c r="A120" s="48"/>
      <c r="B120" s="232" t="s">
        <v>1</v>
      </c>
      <c r="C120" s="233"/>
      <c r="D120" s="85"/>
      <c r="E120" s="88"/>
      <c r="F120" s="89">
        <v>0</v>
      </c>
      <c r="G120" s="90">
        <v>0</v>
      </c>
      <c r="H120" s="8">
        <f t="shared" si="6"/>
        <v>0</v>
      </c>
      <c r="I120" s="202"/>
      <c r="J120" s="204">
        <v>0</v>
      </c>
      <c r="K120" s="8">
        <f t="shared" si="7"/>
        <v>0</v>
      </c>
      <c r="L120" s="211"/>
    </row>
    <row r="121" spans="1:12" x14ac:dyDescent="0.25">
      <c r="A121" s="48"/>
      <c r="B121" s="232" t="s">
        <v>1</v>
      </c>
      <c r="C121" s="233"/>
      <c r="D121" s="85"/>
      <c r="E121" s="88"/>
      <c r="F121" s="89">
        <v>0</v>
      </c>
      <c r="G121" s="90">
        <v>0</v>
      </c>
      <c r="H121" s="8">
        <f t="shared" si="6"/>
        <v>0</v>
      </c>
      <c r="I121" s="202"/>
      <c r="J121" s="204">
        <v>0</v>
      </c>
      <c r="K121" s="8">
        <f t="shared" si="7"/>
        <v>0</v>
      </c>
      <c r="L121" s="211"/>
    </row>
    <row r="122" spans="1:12" x14ac:dyDescent="0.25">
      <c r="A122" s="48"/>
      <c r="B122" s="232" t="s">
        <v>1</v>
      </c>
      <c r="C122" s="233"/>
      <c r="D122" s="85"/>
      <c r="E122" s="88"/>
      <c r="F122" s="89">
        <v>0</v>
      </c>
      <c r="G122" s="90">
        <v>0</v>
      </c>
      <c r="H122" s="8">
        <f t="shared" si="6"/>
        <v>0</v>
      </c>
      <c r="I122" s="202"/>
      <c r="J122" s="204">
        <v>0</v>
      </c>
      <c r="K122" s="8">
        <f t="shared" si="7"/>
        <v>0</v>
      </c>
      <c r="L122" s="211"/>
    </row>
    <row r="123" spans="1:12" x14ac:dyDescent="0.25">
      <c r="A123" s="48"/>
      <c r="B123" s="232" t="s">
        <v>1</v>
      </c>
      <c r="C123" s="233"/>
      <c r="D123" s="85"/>
      <c r="E123" s="88"/>
      <c r="F123" s="89">
        <v>0</v>
      </c>
      <c r="G123" s="90">
        <v>0</v>
      </c>
      <c r="H123" s="8">
        <f t="shared" si="6"/>
        <v>0</v>
      </c>
      <c r="I123" s="202"/>
      <c r="J123" s="204">
        <v>0</v>
      </c>
      <c r="K123" s="8">
        <f t="shared" si="7"/>
        <v>0</v>
      </c>
      <c r="L123" s="211"/>
    </row>
    <row r="124" spans="1:12" x14ac:dyDescent="0.25">
      <c r="A124" s="48"/>
      <c r="B124" s="232" t="s">
        <v>1</v>
      </c>
      <c r="C124" s="233"/>
      <c r="D124" s="85"/>
      <c r="E124" s="88"/>
      <c r="F124" s="89">
        <v>0</v>
      </c>
      <c r="G124" s="90">
        <v>0</v>
      </c>
      <c r="H124" s="8">
        <f t="shared" si="6"/>
        <v>0</v>
      </c>
      <c r="I124" s="202"/>
      <c r="J124" s="204">
        <v>0</v>
      </c>
      <c r="K124" s="8">
        <f t="shared" si="7"/>
        <v>0</v>
      </c>
      <c r="L124" s="211"/>
    </row>
    <row r="125" spans="1:12" hidden="1" outlineLevel="1" x14ac:dyDescent="0.25">
      <c r="A125" s="48"/>
      <c r="B125" s="232" t="s">
        <v>1</v>
      </c>
      <c r="C125" s="233"/>
      <c r="D125" s="85"/>
      <c r="E125" s="88"/>
      <c r="F125" s="89">
        <v>0</v>
      </c>
      <c r="G125" s="90">
        <v>0</v>
      </c>
      <c r="H125" s="8">
        <f t="shared" si="6"/>
        <v>0</v>
      </c>
      <c r="I125" s="202"/>
      <c r="J125" s="204">
        <v>0</v>
      </c>
      <c r="K125" s="8">
        <f t="shared" si="7"/>
        <v>0</v>
      </c>
      <c r="L125" s="211"/>
    </row>
    <row r="126" spans="1:12" hidden="1" outlineLevel="1" x14ac:dyDescent="0.25">
      <c r="A126" s="48"/>
      <c r="B126" s="232" t="s">
        <v>1</v>
      </c>
      <c r="C126" s="233"/>
      <c r="D126" s="85"/>
      <c r="E126" s="88"/>
      <c r="F126" s="89">
        <v>0</v>
      </c>
      <c r="G126" s="90">
        <v>0</v>
      </c>
      <c r="H126" s="8">
        <f t="shared" si="6"/>
        <v>0</v>
      </c>
      <c r="I126" s="202"/>
      <c r="J126" s="204">
        <v>0</v>
      </c>
      <c r="K126" s="8">
        <f t="shared" si="7"/>
        <v>0</v>
      </c>
      <c r="L126" s="211"/>
    </row>
    <row r="127" spans="1:12" hidden="1" outlineLevel="1" x14ac:dyDescent="0.25">
      <c r="A127" s="48"/>
      <c r="B127" s="232"/>
      <c r="C127" s="233"/>
      <c r="D127" s="85"/>
      <c r="E127" s="88"/>
      <c r="F127" s="89">
        <v>0</v>
      </c>
      <c r="G127" s="90">
        <v>0</v>
      </c>
      <c r="H127" s="8">
        <f t="shared" ref="H127:H139" si="8">F127-G127</f>
        <v>0</v>
      </c>
      <c r="I127" s="202"/>
      <c r="J127" s="204">
        <v>0</v>
      </c>
      <c r="K127" s="8">
        <f t="shared" ref="K127:K139" si="9">+H127-J127</f>
        <v>0</v>
      </c>
      <c r="L127" s="211"/>
    </row>
    <row r="128" spans="1:12" hidden="1" outlineLevel="1" x14ac:dyDescent="0.25">
      <c r="A128" s="48"/>
      <c r="B128" s="232" t="s">
        <v>1</v>
      </c>
      <c r="C128" s="233"/>
      <c r="D128" s="85"/>
      <c r="E128" s="88"/>
      <c r="F128" s="89">
        <v>0</v>
      </c>
      <c r="G128" s="90">
        <v>0</v>
      </c>
      <c r="H128" s="8">
        <f t="shared" si="8"/>
        <v>0</v>
      </c>
      <c r="I128" s="202"/>
      <c r="J128" s="204">
        <v>0</v>
      </c>
      <c r="K128" s="8">
        <f t="shared" si="9"/>
        <v>0</v>
      </c>
      <c r="L128" s="211"/>
    </row>
    <row r="129" spans="1:12" hidden="1" outlineLevel="1" x14ac:dyDescent="0.25">
      <c r="A129" s="48"/>
      <c r="B129" s="232" t="s">
        <v>1</v>
      </c>
      <c r="C129" s="233"/>
      <c r="D129" s="85"/>
      <c r="E129" s="88"/>
      <c r="F129" s="89">
        <v>0</v>
      </c>
      <c r="G129" s="90">
        <v>0</v>
      </c>
      <c r="H129" s="8">
        <f t="shared" si="8"/>
        <v>0</v>
      </c>
      <c r="I129" s="202"/>
      <c r="J129" s="204">
        <v>0</v>
      </c>
      <c r="K129" s="8">
        <f t="shared" si="9"/>
        <v>0</v>
      </c>
      <c r="L129" s="211"/>
    </row>
    <row r="130" spans="1:12" hidden="1" outlineLevel="1" x14ac:dyDescent="0.25">
      <c r="A130" s="48"/>
      <c r="B130" s="232" t="s">
        <v>1</v>
      </c>
      <c r="C130" s="233"/>
      <c r="D130" s="85"/>
      <c r="E130" s="88"/>
      <c r="F130" s="89">
        <v>0</v>
      </c>
      <c r="G130" s="90">
        <v>0</v>
      </c>
      <c r="H130" s="8">
        <f t="shared" si="8"/>
        <v>0</v>
      </c>
      <c r="I130" s="202"/>
      <c r="J130" s="204">
        <v>0</v>
      </c>
      <c r="K130" s="8">
        <f t="shared" si="9"/>
        <v>0</v>
      </c>
      <c r="L130" s="211"/>
    </row>
    <row r="131" spans="1:12" hidden="1" outlineLevel="1" x14ac:dyDescent="0.25">
      <c r="A131" s="48"/>
      <c r="B131" s="232" t="s">
        <v>1</v>
      </c>
      <c r="C131" s="233"/>
      <c r="D131" s="85"/>
      <c r="E131" s="88"/>
      <c r="F131" s="89">
        <v>0</v>
      </c>
      <c r="G131" s="90">
        <v>0</v>
      </c>
      <c r="H131" s="8">
        <f t="shared" si="8"/>
        <v>0</v>
      </c>
      <c r="I131" s="202"/>
      <c r="J131" s="204">
        <v>0</v>
      </c>
      <c r="K131" s="8">
        <f t="shared" si="9"/>
        <v>0</v>
      </c>
      <c r="L131" s="211"/>
    </row>
    <row r="132" spans="1:12" hidden="1" outlineLevel="1" x14ac:dyDescent="0.25">
      <c r="A132" s="48"/>
      <c r="B132" s="232" t="s">
        <v>1</v>
      </c>
      <c r="C132" s="233"/>
      <c r="D132" s="85"/>
      <c r="E132" s="88"/>
      <c r="F132" s="89">
        <v>0</v>
      </c>
      <c r="G132" s="90">
        <v>0</v>
      </c>
      <c r="H132" s="8">
        <f t="shared" si="8"/>
        <v>0</v>
      </c>
      <c r="I132" s="202"/>
      <c r="J132" s="204">
        <v>0</v>
      </c>
      <c r="K132" s="8">
        <f t="shared" si="9"/>
        <v>0</v>
      </c>
      <c r="L132" s="211"/>
    </row>
    <row r="133" spans="1:12" hidden="1" outlineLevel="1" x14ac:dyDescent="0.25">
      <c r="A133" s="48"/>
      <c r="B133" s="232" t="s">
        <v>1</v>
      </c>
      <c r="C133" s="233"/>
      <c r="D133" s="85"/>
      <c r="E133" s="88"/>
      <c r="F133" s="89">
        <v>0</v>
      </c>
      <c r="G133" s="90">
        <v>0</v>
      </c>
      <c r="H133" s="8">
        <f t="shared" si="8"/>
        <v>0</v>
      </c>
      <c r="I133" s="202"/>
      <c r="J133" s="204">
        <v>0</v>
      </c>
      <c r="K133" s="8">
        <f t="shared" si="9"/>
        <v>0</v>
      </c>
      <c r="L133" s="211"/>
    </row>
    <row r="134" spans="1:12" hidden="1" outlineLevel="1" x14ac:dyDescent="0.25">
      <c r="A134" s="48"/>
      <c r="B134" s="232" t="s">
        <v>1</v>
      </c>
      <c r="C134" s="233"/>
      <c r="D134" s="85"/>
      <c r="E134" s="88"/>
      <c r="F134" s="89">
        <v>0</v>
      </c>
      <c r="G134" s="90">
        <v>0</v>
      </c>
      <c r="H134" s="8">
        <f t="shared" si="8"/>
        <v>0</v>
      </c>
      <c r="I134" s="202"/>
      <c r="J134" s="204">
        <v>0</v>
      </c>
      <c r="K134" s="8">
        <f t="shared" si="9"/>
        <v>0</v>
      </c>
      <c r="L134" s="211"/>
    </row>
    <row r="135" spans="1:12" hidden="1" outlineLevel="1" x14ac:dyDescent="0.25">
      <c r="A135" s="48"/>
      <c r="B135" s="232" t="s">
        <v>1</v>
      </c>
      <c r="C135" s="233"/>
      <c r="D135" s="85"/>
      <c r="E135" s="88"/>
      <c r="F135" s="89">
        <v>0</v>
      </c>
      <c r="G135" s="90">
        <v>0</v>
      </c>
      <c r="H135" s="8">
        <f t="shared" si="8"/>
        <v>0</v>
      </c>
      <c r="I135" s="202"/>
      <c r="J135" s="204">
        <v>0</v>
      </c>
      <c r="K135" s="8">
        <f t="shared" si="9"/>
        <v>0</v>
      </c>
      <c r="L135" s="211"/>
    </row>
    <row r="136" spans="1:12" hidden="1" outlineLevel="1" x14ac:dyDescent="0.25">
      <c r="A136" s="48"/>
      <c r="B136" s="232" t="s">
        <v>1</v>
      </c>
      <c r="C136" s="233"/>
      <c r="D136" s="85"/>
      <c r="E136" s="88"/>
      <c r="F136" s="89">
        <v>0</v>
      </c>
      <c r="G136" s="90">
        <v>0</v>
      </c>
      <c r="H136" s="8">
        <f t="shared" si="8"/>
        <v>0</v>
      </c>
      <c r="I136" s="202"/>
      <c r="J136" s="204">
        <v>0</v>
      </c>
      <c r="K136" s="8">
        <f t="shared" si="9"/>
        <v>0</v>
      </c>
      <c r="L136" s="211"/>
    </row>
    <row r="137" spans="1:12" hidden="1" outlineLevel="1" x14ac:dyDescent="0.25">
      <c r="A137" s="48"/>
      <c r="B137" s="232" t="s">
        <v>1</v>
      </c>
      <c r="C137" s="233"/>
      <c r="D137" s="85"/>
      <c r="E137" s="88"/>
      <c r="F137" s="89">
        <v>0</v>
      </c>
      <c r="G137" s="90">
        <v>0</v>
      </c>
      <c r="H137" s="8">
        <f t="shared" si="8"/>
        <v>0</v>
      </c>
      <c r="I137" s="202"/>
      <c r="J137" s="204">
        <v>0</v>
      </c>
      <c r="K137" s="8">
        <f t="shared" si="9"/>
        <v>0</v>
      </c>
      <c r="L137" s="211"/>
    </row>
    <row r="138" spans="1:12" hidden="1" outlineLevel="1" x14ac:dyDescent="0.25">
      <c r="A138" s="48"/>
      <c r="B138" s="232" t="s">
        <v>1</v>
      </c>
      <c r="C138" s="233"/>
      <c r="D138" s="85"/>
      <c r="E138" s="88"/>
      <c r="F138" s="89">
        <v>0</v>
      </c>
      <c r="G138" s="90">
        <v>0</v>
      </c>
      <c r="H138" s="8">
        <f t="shared" si="8"/>
        <v>0</v>
      </c>
      <c r="I138" s="202"/>
      <c r="J138" s="204">
        <v>0</v>
      </c>
      <c r="K138" s="8">
        <f t="shared" si="9"/>
        <v>0</v>
      </c>
      <c r="L138" s="211"/>
    </row>
    <row r="139" spans="1:12" hidden="1" outlineLevel="1" x14ac:dyDescent="0.25">
      <c r="A139" s="48"/>
      <c r="B139" s="232" t="s">
        <v>1</v>
      </c>
      <c r="C139" s="233"/>
      <c r="D139" s="85"/>
      <c r="E139" s="88"/>
      <c r="F139" s="89">
        <v>0</v>
      </c>
      <c r="G139" s="90">
        <v>0</v>
      </c>
      <c r="H139" s="8">
        <f t="shared" si="8"/>
        <v>0</v>
      </c>
      <c r="I139" s="202"/>
      <c r="J139" s="204">
        <v>0</v>
      </c>
      <c r="K139" s="8">
        <f t="shared" si="9"/>
        <v>0</v>
      </c>
      <c r="L139" s="211"/>
    </row>
    <row r="140" spans="1:12" ht="14.4" collapsed="1" thickBot="1" x14ac:dyDescent="0.3">
      <c r="A140" s="48"/>
      <c r="B140" s="268" t="s">
        <v>1</v>
      </c>
      <c r="C140" s="245"/>
      <c r="D140" s="86"/>
      <c r="E140" s="88"/>
      <c r="F140" s="91">
        <v>0</v>
      </c>
      <c r="G140" s="92">
        <v>0</v>
      </c>
      <c r="H140" s="8">
        <f t="shared" si="6"/>
        <v>0</v>
      </c>
      <c r="I140" s="202"/>
      <c r="J140" s="205">
        <v>0</v>
      </c>
      <c r="K140" s="8">
        <f t="shared" si="7"/>
        <v>0</v>
      </c>
      <c r="L140" s="211"/>
    </row>
    <row r="141" spans="1:12" ht="15" thickBot="1" x14ac:dyDescent="0.35">
      <c r="A141" s="48"/>
      <c r="B141" s="123"/>
      <c r="C141" s="124"/>
      <c r="D141" s="125"/>
      <c r="E141" s="12"/>
      <c r="F141" s="12">
        <f>SUM(F113:F140)</f>
        <v>0</v>
      </c>
      <c r="G141" s="13">
        <f>SUM(G113:G140)</f>
        <v>0</v>
      </c>
      <c r="H141" s="13">
        <f>SUM(H113:H140)</f>
        <v>0</v>
      </c>
      <c r="I141" s="203"/>
      <c r="J141" s="206">
        <f>SUM(J113:J140)</f>
        <v>0</v>
      </c>
      <c r="K141" s="206">
        <f>SUM(K113:K140)</f>
        <v>0</v>
      </c>
      <c r="L141" s="211"/>
    </row>
    <row r="142" spans="1:12" ht="14.4" x14ac:dyDescent="0.3">
      <c r="A142" s="48"/>
      <c r="B142" s="213"/>
      <c r="C142" s="213"/>
      <c r="D142" s="214"/>
      <c r="E142" s="193"/>
      <c r="F142" s="193"/>
      <c r="G142" s="195"/>
      <c r="H142" s="196"/>
      <c r="I142" s="190"/>
      <c r="J142" s="195"/>
      <c r="K142" s="195"/>
      <c r="L142" s="211"/>
    </row>
    <row r="143" spans="1:12" ht="14.4" thickBot="1" x14ac:dyDescent="0.3">
      <c r="A143" s="48"/>
      <c r="B143" s="190"/>
      <c r="C143" s="190"/>
      <c r="D143" s="190"/>
      <c r="E143" s="190"/>
      <c r="F143" s="210"/>
      <c r="G143" s="191"/>
      <c r="H143" s="191"/>
      <c r="I143" s="190"/>
      <c r="J143" s="191"/>
      <c r="K143" s="191"/>
      <c r="L143" s="211"/>
    </row>
    <row r="144" spans="1:12" ht="15.75" customHeight="1" thickBot="1" x14ac:dyDescent="0.3">
      <c r="A144" s="48"/>
      <c r="B144" s="238" t="s">
        <v>84</v>
      </c>
      <c r="C144" s="269"/>
      <c r="D144" s="126"/>
      <c r="E144" s="126"/>
      <c r="F144" s="50"/>
      <c r="G144" s="51"/>
      <c r="H144" s="52"/>
      <c r="I144" s="199"/>
      <c r="J144" s="59"/>
      <c r="K144" s="59"/>
      <c r="L144" s="211"/>
    </row>
    <row r="145" spans="1:12" ht="42" thickBot="1" x14ac:dyDescent="0.3">
      <c r="A145" s="48"/>
      <c r="B145" s="228"/>
      <c r="C145" s="229"/>
      <c r="D145" s="229"/>
      <c r="E145" s="212"/>
      <c r="F145" s="53" t="s">
        <v>79</v>
      </c>
      <c r="G145" s="207" t="s">
        <v>80</v>
      </c>
      <c r="H145" s="186" t="s">
        <v>81</v>
      </c>
      <c r="I145" s="183" t="s">
        <v>167</v>
      </c>
      <c r="J145" s="54" t="s">
        <v>170</v>
      </c>
      <c r="K145" s="53" t="s">
        <v>172</v>
      </c>
      <c r="L145" s="211"/>
    </row>
    <row r="146" spans="1:12" ht="14.4" thickBot="1" x14ac:dyDescent="0.3">
      <c r="A146" s="48"/>
      <c r="B146" s="238" t="s">
        <v>83</v>
      </c>
      <c r="C146" s="239"/>
      <c r="D146" s="63" t="s">
        <v>85</v>
      </c>
      <c r="E146" s="56" t="s">
        <v>78</v>
      </c>
      <c r="F146" s="64"/>
      <c r="G146" s="61"/>
      <c r="H146" s="62"/>
      <c r="I146" s="59"/>
      <c r="J146" s="61"/>
      <c r="K146" s="62"/>
      <c r="L146" s="211"/>
    </row>
    <row r="147" spans="1:12" x14ac:dyDescent="0.25">
      <c r="A147" s="48"/>
      <c r="B147" s="234"/>
      <c r="C147" s="235"/>
      <c r="D147" s="85"/>
      <c r="E147" s="88"/>
      <c r="F147" s="89">
        <v>0</v>
      </c>
      <c r="G147" s="90">
        <v>0</v>
      </c>
      <c r="H147" s="8">
        <f t="shared" ref="H147:H184" si="10">F147-G147</f>
        <v>0</v>
      </c>
      <c r="I147" s="187"/>
      <c r="J147" s="90">
        <v>0</v>
      </c>
      <c r="K147" s="8">
        <f>+H147-J147</f>
        <v>0</v>
      </c>
      <c r="L147" s="211"/>
    </row>
    <row r="148" spans="1:12" x14ac:dyDescent="0.25">
      <c r="A148" s="48"/>
      <c r="B148" s="243"/>
      <c r="C148" s="233"/>
      <c r="D148" s="85"/>
      <c r="E148" s="88"/>
      <c r="F148" s="89">
        <v>0</v>
      </c>
      <c r="G148" s="90">
        <v>0</v>
      </c>
      <c r="H148" s="8">
        <f t="shared" si="10"/>
        <v>0</v>
      </c>
      <c r="I148" s="187"/>
      <c r="J148" s="90">
        <v>0</v>
      </c>
      <c r="K148" s="8">
        <f t="shared" ref="K148:K184" si="11">+H148-J148</f>
        <v>0</v>
      </c>
      <c r="L148" s="211"/>
    </row>
    <row r="149" spans="1:12" x14ac:dyDescent="0.25">
      <c r="A149" s="48"/>
      <c r="B149" s="243" t="s">
        <v>1</v>
      </c>
      <c r="C149" s="233"/>
      <c r="D149" s="85"/>
      <c r="E149" s="88"/>
      <c r="F149" s="89">
        <v>0</v>
      </c>
      <c r="G149" s="90">
        <v>0</v>
      </c>
      <c r="H149" s="8">
        <f t="shared" si="10"/>
        <v>0</v>
      </c>
      <c r="I149" s="187"/>
      <c r="J149" s="90">
        <v>0</v>
      </c>
      <c r="K149" s="8">
        <f t="shared" si="11"/>
        <v>0</v>
      </c>
      <c r="L149" s="211"/>
    </row>
    <row r="150" spans="1:12" x14ac:dyDescent="0.25">
      <c r="A150" s="48"/>
      <c r="B150" s="243" t="s">
        <v>1</v>
      </c>
      <c r="C150" s="233"/>
      <c r="D150" s="85"/>
      <c r="E150" s="88"/>
      <c r="F150" s="89">
        <v>0</v>
      </c>
      <c r="G150" s="90">
        <v>0</v>
      </c>
      <c r="H150" s="8">
        <f t="shared" si="10"/>
        <v>0</v>
      </c>
      <c r="I150" s="187"/>
      <c r="J150" s="90">
        <v>0</v>
      </c>
      <c r="K150" s="8">
        <f t="shared" si="11"/>
        <v>0</v>
      </c>
      <c r="L150" s="211"/>
    </row>
    <row r="151" spans="1:12" x14ac:dyDescent="0.25">
      <c r="A151" s="48"/>
      <c r="B151" s="243" t="s">
        <v>1</v>
      </c>
      <c r="C151" s="233"/>
      <c r="D151" s="85"/>
      <c r="E151" s="88"/>
      <c r="F151" s="89">
        <v>0</v>
      </c>
      <c r="G151" s="90">
        <v>0</v>
      </c>
      <c r="H151" s="8">
        <f t="shared" si="10"/>
        <v>0</v>
      </c>
      <c r="I151" s="187"/>
      <c r="J151" s="90">
        <v>0</v>
      </c>
      <c r="K151" s="8">
        <f t="shared" si="11"/>
        <v>0</v>
      </c>
      <c r="L151" s="211"/>
    </row>
    <row r="152" spans="1:12" x14ac:dyDescent="0.25">
      <c r="A152" s="48"/>
      <c r="B152" s="243" t="s">
        <v>1</v>
      </c>
      <c r="C152" s="233"/>
      <c r="D152" s="86"/>
      <c r="E152" s="88"/>
      <c r="F152" s="91">
        <v>0</v>
      </c>
      <c r="G152" s="92">
        <v>0</v>
      </c>
      <c r="H152" s="8">
        <f t="shared" si="10"/>
        <v>0</v>
      </c>
      <c r="I152" s="187"/>
      <c r="J152" s="92">
        <v>0</v>
      </c>
      <c r="K152" s="8">
        <f t="shared" si="11"/>
        <v>0</v>
      </c>
      <c r="L152" s="211"/>
    </row>
    <row r="153" spans="1:12" x14ac:dyDescent="0.25">
      <c r="A153" s="48"/>
      <c r="B153" s="243" t="s">
        <v>1</v>
      </c>
      <c r="C153" s="233"/>
      <c r="D153" s="85"/>
      <c r="E153" s="88"/>
      <c r="F153" s="89">
        <v>0</v>
      </c>
      <c r="G153" s="90">
        <v>0</v>
      </c>
      <c r="H153" s="8">
        <f t="shared" si="10"/>
        <v>0</v>
      </c>
      <c r="I153" s="187"/>
      <c r="J153" s="90">
        <v>0</v>
      </c>
      <c r="K153" s="8">
        <f t="shared" si="11"/>
        <v>0</v>
      </c>
      <c r="L153" s="211"/>
    </row>
    <row r="154" spans="1:12" x14ac:dyDescent="0.25">
      <c r="A154" s="48"/>
      <c r="B154" s="243" t="s">
        <v>1</v>
      </c>
      <c r="C154" s="233"/>
      <c r="D154" s="85"/>
      <c r="E154" s="88"/>
      <c r="F154" s="89">
        <v>0</v>
      </c>
      <c r="G154" s="90">
        <v>0</v>
      </c>
      <c r="H154" s="8">
        <f t="shared" si="10"/>
        <v>0</v>
      </c>
      <c r="I154" s="187"/>
      <c r="J154" s="90">
        <v>0</v>
      </c>
      <c r="K154" s="8">
        <f t="shared" si="11"/>
        <v>0</v>
      </c>
      <c r="L154" s="211"/>
    </row>
    <row r="155" spans="1:12" x14ac:dyDescent="0.25">
      <c r="A155" s="48"/>
      <c r="B155" s="243" t="s">
        <v>1</v>
      </c>
      <c r="C155" s="233"/>
      <c r="D155" s="85"/>
      <c r="E155" s="88"/>
      <c r="F155" s="89">
        <v>0</v>
      </c>
      <c r="G155" s="90">
        <v>0</v>
      </c>
      <c r="H155" s="8">
        <f t="shared" si="10"/>
        <v>0</v>
      </c>
      <c r="I155" s="187"/>
      <c r="J155" s="90">
        <v>0</v>
      </c>
      <c r="K155" s="8">
        <f t="shared" si="11"/>
        <v>0</v>
      </c>
      <c r="L155" s="211"/>
    </row>
    <row r="156" spans="1:12" x14ac:dyDescent="0.25">
      <c r="A156" s="48"/>
      <c r="B156" s="243" t="s">
        <v>1</v>
      </c>
      <c r="C156" s="233"/>
      <c r="D156" s="86"/>
      <c r="E156" s="88"/>
      <c r="F156" s="91">
        <v>0</v>
      </c>
      <c r="G156" s="92">
        <v>0</v>
      </c>
      <c r="H156" s="8">
        <f t="shared" si="10"/>
        <v>0</v>
      </c>
      <c r="I156" s="187"/>
      <c r="J156" s="92">
        <v>0</v>
      </c>
      <c r="K156" s="8">
        <f t="shared" si="11"/>
        <v>0</v>
      </c>
      <c r="L156" s="211"/>
    </row>
    <row r="157" spans="1:12" x14ac:dyDescent="0.25">
      <c r="A157" s="48"/>
      <c r="B157" s="243" t="s">
        <v>1</v>
      </c>
      <c r="C157" s="233"/>
      <c r="D157" s="85"/>
      <c r="E157" s="88"/>
      <c r="F157" s="89">
        <v>0</v>
      </c>
      <c r="G157" s="90">
        <v>0</v>
      </c>
      <c r="H157" s="8">
        <f t="shared" si="10"/>
        <v>0</v>
      </c>
      <c r="I157" s="187"/>
      <c r="J157" s="90">
        <v>0</v>
      </c>
      <c r="K157" s="8">
        <f t="shared" si="11"/>
        <v>0</v>
      </c>
      <c r="L157" s="211"/>
    </row>
    <row r="158" spans="1:12" x14ac:dyDescent="0.25">
      <c r="A158" s="48"/>
      <c r="B158" s="243" t="s">
        <v>1</v>
      </c>
      <c r="C158" s="233"/>
      <c r="D158" s="85"/>
      <c r="E158" s="88"/>
      <c r="F158" s="89">
        <v>0</v>
      </c>
      <c r="G158" s="90">
        <v>0</v>
      </c>
      <c r="H158" s="8">
        <f t="shared" si="10"/>
        <v>0</v>
      </c>
      <c r="I158" s="187"/>
      <c r="J158" s="90">
        <v>0</v>
      </c>
      <c r="K158" s="8">
        <f t="shared" si="11"/>
        <v>0</v>
      </c>
      <c r="L158" s="211"/>
    </row>
    <row r="159" spans="1:12" x14ac:dyDescent="0.25">
      <c r="A159" s="48"/>
      <c r="B159" s="243" t="s">
        <v>1</v>
      </c>
      <c r="C159" s="233"/>
      <c r="D159" s="85"/>
      <c r="E159" s="88"/>
      <c r="F159" s="89">
        <v>0</v>
      </c>
      <c r="G159" s="90">
        <v>0</v>
      </c>
      <c r="H159" s="8">
        <f t="shared" si="10"/>
        <v>0</v>
      </c>
      <c r="I159" s="187"/>
      <c r="J159" s="90">
        <v>0</v>
      </c>
      <c r="K159" s="8">
        <f t="shared" si="11"/>
        <v>0</v>
      </c>
      <c r="L159" s="211"/>
    </row>
    <row r="160" spans="1:12" x14ac:dyDescent="0.25">
      <c r="A160" s="48"/>
      <c r="B160" s="243" t="s">
        <v>1</v>
      </c>
      <c r="C160" s="233"/>
      <c r="D160" s="85"/>
      <c r="E160" s="88"/>
      <c r="F160" s="89">
        <v>0</v>
      </c>
      <c r="G160" s="90">
        <v>0</v>
      </c>
      <c r="H160" s="8">
        <f t="shared" si="10"/>
        <v>0</v>
      </c>
      <c r="I160" s="187"/>
      <c r="J160" s="90">
        <v>0</v>
      </c>
      <c r="K160" s="8">
        <f t="shared" si="11"/>
        <v>0</v>
      </c>
      <c r="L160" s="211"/>
    </row>
    <row r="161" spans="1:12" x14ac:dyDescent="0.25">
      <c r="A161" s="48"/>
      <c r="B161" s="243" t="s">
        <v>1</v>
      </c>
      <c r="C161" s="233"/>
      <c r="D161" s="85"/>
      <c r="E161" s="88"/>
      <c r="F161" s="89">
        <v>0</v>
      </c>
      <c r="G161" s="90">
        <v>0</v>
      </c>
      <c r="H161" s="8">
        <f t="shared" si="10"/>
        <v>0</v>
      </c>
      <c r="I161" s="187"/>
      <c r="J161" s="90">
        <v>0</v>
      </c>
      <c r="K161" s="8">
        <f t="shared" si="11"/>
        <v>0</v>
      </c>
      <c r="L161" s="211"/>
    </row>
    <row r="162" spans="1:12" x14ac:dyDescent="0.25">
      <c r="A162" s="48"/>
      <c r="B162" s="243" t="s">
        <v>1</v>
      </c>
      <c r="C162" s="233"/>
      <c r="D162" s="86"/>
      <c r="E162" s="88"/>
      <c r="F162" s="91">
        <v>0</v>
      </c>
      <c r="G162" s="92">
        <v>0</v>
      </c>
      <c r="H162" s="8">
        <f t="shared" si="10"/>
        <v>0</v>
      </c>
      <c r="I162" s="187"/>
      <c r="J162" s="92">
        <v>0</v>
      </c>
      <c r="K162" s="8">
        <f t="shared" si="11"/>
        <v>0</v>
      </c>
      <c r="L162" s="211"/>
    </row>
    <row r="163" spans="1:12" x14ac:dyDescent="0.25">
      <c r="A163" s="48"/>
      <c r="B163" s="243" t="s">
        <v>1</v>
      </c>
      <c r="C163" s="233"/>
      <c r="D163" s="85"/>
      <c r="E163" s="88"/>
      <c r="F163" s="89">
        <v>0</v>
      </c>
      <c r="G163" s="90">
        <v>0</v>
      </c>
      <c r="H163" s="8">
        <f t="shared" si="10"/>
        <v>0</v>
      </c>
      <c r="I163" s="187"/>
      <c r="J163" s="90">
        <v>0</v>
      </c>
      <c r="K163" s="8">
        <f t="shared" si="11"/>
        <v>0</v>
      </c>
      <c r="L163" s="211"/>
    </row>
    <row r="164" spans="1:12" x14ac:dyDescent="0.25">
      <c r="A164" s="48"/>
      <c r="B164" s="243" t="s">
        <v>1</v>
      </c>
      <c r="C164" s="233"/>
      <c r="D164" s="85"/>
      <c r="E164" s="88"/>
      <c r="F164" s="89">
        <v>0</v>
      </c>
      <c r="G164" s="90">
        <v>0</v>
      </c>
      <c r="H164" s="8">
        <f t="shared" si="10"/>
        <v>0</v>
      </c>
      <c r="I164" s="187"/>
      <c r="J164" s="90">
        <v>0</v>
      </c>
      <c r="K164" s="8">
        <f t="shared" si="11"/>
        <v>0</v>
      </c>
      <c r="L164" s="211"/>
    </row>
    <row r="165" spans="1:12" x14ac:dyDescent="0.25">
      <c r="A165" s="48"/>
      <c r="B165" s="243" t="s">
        <v>1</v>
      </c>
      <c r="C165" s="233"/>
      <c r="D165" s="85"/>
      <c r="E165" s="88"/>
      <c r="F165" s="89">
        <v>0</v>
      </c>
      <c r="G165" s="90">
        <v>0</v>
      </c>
      <c r="H165" s="8">
        <f t="shared" si="10"/>
        <v>0</v>
      </c>
      <c r="I165" s="187"/>
      <c r="J165" s="90">
        <v>0</v>
      </c>
      <c r="K165" s="8">
        <f t="shared" si="11"/>
        <v>0</v>
      </c>
      <c r="L165" s="211"/>
    </row>
    <row r="166" spans="1:12" hidden="1" outlineLevel="1" x14ac:dyDescent="0.25">
      <c r="A166" s="48"/>
      <c r="B166" s="243" t="s">
        <v>1</v>
      </c>
      <c r="C166" s="233"/>
      <c r="D166" s="85"/>
      <c r="E166" s="88"/>
      <c r="F166" s="89">
        <v>0</v>
      </c>
      <c r="G166" s="90">
        <v>0</v>
      </c>
      <c r="H166" s="8">
        <f t="shared" ref="H166:H183" si="12">F166-G166</f>
        <v>0</v>
      </c>
      <c r="I166" s="187"/>
      <c r="J166" s="90">
        <v>0</v>
      </c>
      <c r="K166" s="8">
        <f t="shared" ref="K166:K183" si="13">+H166-J166</f>
        <v>0</v>
      </c>
      <c r="L166" s="211"/>
    </row>
    <row r="167" spans="1:12" hidden="1" outlineLevel="1" x14ac:dyDescent="0.25">
      <c r="A167" s="48"/>
      <c r="B167" s="243" t="s">
        <v>1</v>
      </c>
      <c r="C167" s="233"/>
      <c r="D167" s="85"/>
      <c r="E167" s="88"/>
      <c r="F167" s="89">
        <v>0</v>
      </c>
      <c r="G167" s="90">
        <v>0</v>
      </c>
      <c r="H167" s="8">
        <f t="shared" si="12"/>
        <v>0</v>
      </c>
      <c r="I167" s="187"/>
      <c r="J167" s="90">
        <v>0</v>
      </c>
      <c r="K167" s="8">
        <f t="shared" si="13"/>
        <v>0</v>
      </c>
      <c r="L167" s="211"/>
    </row>
    <row r="168" spans="1:12" hidden="1" outlineLevel="1" x14ac:dyDescent="0.25">
      <c r="A168" s="48"/>
      <c r="B168" s="243" t="s">
        <v>1</v>
      </c>
      <c r="C168" s="233"/>
      <c r="D168" s="85"/>
      <c r="E168" s="88"/>
      <c r="F168" s="89">
        <v>0</v>
      </c>
      <c r="G168" s="90">
        <v>0</v>
      </c>
      <c r="H168" s="8">
        <f t="shared" si="12"/>
        <v>0</v>
      </c>
      <c r="I168" s="187"/>
      <c r="J168" s="90">
        <v>0</v>
      </c>
      <c r="K168" s="8">
        <f t="shared" si="13"/>
        <v>0</v>
      </c>
      <c r="L168" s="211"/>
    </row>
    <row r="169" spans="1:12" hidden="1" outlineLevel="1" x14ac:dyDescent="0.25">
      <c r="A169" s="48"/>
      <c r="B169" s="243" t="s">
        <v>1</v>
      </c>
      <c r="C169" s="233"/>
      <c r="D169" s="85"/>
      <c r="E169" s="88"/>
      <c r="F169" s="89">
        <v>0</v>
      </c>
      <c r="G169" s="90">
        <v>0</v>
      </c>
      <c r="H169" s="8">
        <f t="shared" si="12"/>
        <v>0</v>
      </c>
      <c r="I169" s="187"/>
      <c r="J169" s="90">
        <v>0</v>
      </c>
      <c r="K169" s="8">
        <f t="shared" si="13"/>
        <v>0</v>
      </c>
      <c r="L169" s="211"/>
    </row>
    <row r="170" spans="1:12" hidden="1" outlineLevel="1" x14ac:dyDescent="0.25">
      <c r="A170" s="48"/>
      <c r="B170" s="243" t="s">
        <v>1</v>
      </c>
      <c r="C170" s="233"/>
      <c r="D170" s="86"/>
      <c r="E170" s="88"/>
      <c r="F170" s="91">
        <v>0</v>
      </c>
      <c r="G170" s="92">
        <v>0</v>
      </c>
      <c r="H170" s="8">
        <f t="shared" si="12"/>
        <v>0</v>
      </c>
      <c r="I170" s="187"/>
      <c r="J170" s="92">
        <v>0</v>
      </c>
      <c r="K170" s="8">
        <f t="shared" si="13"/>
        <v>0</v>
      </c>
      <c r="L170" s="211"/>
    </row>
    <row r="171" spans="1:12" hidden="1" outlineLevel="1" x14ac:dyDescent="0.25">
      <c r="A171" s="48"/>
      <c r="B171" s="243" t="s">
        <v>1</v>
      </c>
      <c r="C171" s="233"/>
      <c r="D171" s="85"/>
      <c r="E171" s="88"/>
      <c r="F171" s="89">
        <v>0</v>
      </c>
      <c r="G171" s="90">
        <v>0</v>
      </c>
      <c r="H171" s="8">
        <f t="shared" si="12"/>
        <v>0</v>
      </c>
      <c r="I171" s="187"/>
      <c r="J171" s="90">
        <v>0</v>
      </c>
      <c r="K171" s="8">
        <f t="shared" si="13"/>
        <v>0</v>
      </c>
      <c r="L171" s="211"/>
    </row>
    <row r="172" spans="1:12" hidden="1" outlineLevel="1" x14ac:dyDescent="0.25">
      <c r="A172" s="48"/>
      <c r="B172" s="243" t="s">
        <v>1</v>
      </c>
      <c r="C172" s="233"/>
      <c r="D172" s="85"/>
      <c r="E172" s="88"/>
      <c r="F172" s="89">
        <v>0</v>
      </c>
      <c r="G172" s="90">
        <v>0</v>
      </c>
      <c r="H172" s="8">
        <f t="shared" si="12"/>
        <v>0</v>
      </c>
      <c r="I172" s="187"/>
      <c r="J172" s="90">
        <v>0</v>
      </c>
      <c r="K172" s="8">
        <f t="shared" si="13"/>
        <v>0</v>
      </c>
      <c r="L172" s="211"/>
    </row>
    <row r="173" spans="1:12" hidden="1" outlineLevel="1" x14ac:dyDescent="0.25">
      <c r="A173" s="48"/>
      <c r="B173" s="243" t="s">
        <v>1</v>
      </c>
      <c r="C173" s="233"/>
      <c r="D173" s="85"/>
      <c r="E173" s="88"/>
      <c r="F173" s="89">
        <v>0</v>
      </c>
      <c r="G173" s="90">
        <v>0</v>
      </c>
      <c r="H173" s="8">
        <f t="shared" si="12"/>
        <v>0</v>
      </c>
      <c r="I173" s="187"/>
      <c r="J173" s="90">
        <v>0</v>
      </c>
      <c r="K173" s="8">
        <f t="shared" si="13"/>
        <v>0</v>
      </c>
      <c r="L173" s="211"/>
    </row>
    <row r="174" spans="1:12" hidden="1" outlineLevel="1" x14ac:dyDescent="0.25">
      <c r="A174" s="48"/>
      <c r="B174" s="243" t="s">
        <v>1</v>
      </c>
      <c r="C174" s="233"/>
      <c r="D174" s="86"/>
      <c r="E174" s="88"/>
      <c r="F174" s="91">
        <v>0</v>
      </c>
      <c r="G174" s="92">
        <v>0</v>
      </c>
      <c r="H174" s="8">
        <f t="shared" si="12"/>
        <v>0</v>
      </c>
      <c r="I174" s="187"/>
      <c r="J174" s="92">
        <v>0</v>
      </c>
      <c r="K174" s="8">
        <f t="shared" si="13"/>
        <v>0</v>
      </c>
      <c r="L174" s="211"/>
    </row>
    <row r="175" spans="1:12" hidden="1" outlineLevel="1" x14ac:dyDescent="0.25">
      <c r="A175" s="48"/>
      <c r="B175" s="243" t="s">
        <v>1</v>
      </c>
      <c r="C175" s="233"/>
      <c r="D175" s="85"/>
      <c r="E175" s="88"/>
      <c r="F175" s="89">
        <v>0</v>
      </c>
      <c r="G175" s="90">
        <v>0</v>
      </c>
      <c r="H175" s="8">
        <f t="shared" si="12"/>
        <v>0</v>
      </c>
      <c r="I175" s="187"/>
      <c r="J175" s="90">
        <v>0</v>
      </c>
      <c r="K175" s="8">
        <f t="shared" si="13"/>
        <v>0</v>
      </c>
      <c r="L175" s="211"/>
    </row>
    <row r="176" spans="1:12" hidden="1" outlineLevel="1" x14ac:dyDescent="0.25">
      <c r="A176" s="48"/>
      <c r="B176" s="243" t="s">
        <v>1</v>
      </c>
      <c r="C176" s="233"/>
      <c r="D176" s="85"/>
      <c r="E176" s="88"/>
      <c r="F176" s="89">
        <v>0</v>
      </c>
      <c r="G176" s="90">
        <v>0</v>
      </c>
      <c r="H176" s="8">
        <f t="shared" si="12"/>
        <v>0</v>
      </c>
      <c r="I176" s="187"/>
      <c r="J176" s="90">
        <v>0</v>
      </c>
      <c r="K176" s="8">
        <f t="shared" si="13"/>
        <v>0</v>
      </c>
      <c r="L176" s="211"/>
    </row>
    <row r="177" spans="1:12" hidden="1" outlineLevel="1" x14ac:dyDescent="0.25">
      <c r="A177" s="48"/>
      <c r="B177" s="243" t="s">
        <v>1</v>
      </c>
      <c r="C177" s="233"/>
      <c r="D177" s="85"/>
      <c r="E177" s="88"/>
      <c r="F177" s="89">
        <v>0</v>
      </c>
      <c r="G177" s="90">
        <v>0</v>
      </c>
      <c r="H177" s="8">
        <f t="shared" si="12"/>
        <v>0</v>
      </c>
      <c r="I177" s="187"/>
      <c r="J177" s="90">
        <v>0</v>
      </c>
      <c r="K177" s="8">
        <f t="shared" si="13"/>
        <v>0</v>
      </c>
      <c r="L177" s="211"/>
    </row>
    <row r="178" spans="1:12" hidden="1" outlineLevel="1" x14ac:dyDescent="0.25">
      <c r="A178" s="48"/>
      <c r="B178" s="243" t="s">
        <v>1</v>
      </c>
      <c r="C178" s="233"/>
      <c r="D178" s="85"/>
      <c r="E178" s="88"/>
      <c r="F178" s="89">
        <v>0</v>
      </c>
      <c r="G178" s="90">
        <v>0</v>
      </c>
      <c r="H178" s="8">
        <f t="shared" si="12"/>
        <v>0</v>
      </c>
      <c r="I178" s="187"/>
      <c r="J178" s="90">
        <v>0</v>
      </c>
      <c r="K178" s="8">
        <f t="shared" si="13"/>
        <v>0</v>
      </c>
      <c r="L178" s="211"/>
    </row>
    <row r="179" spans="1:12" hidden="1" outlineLevel="1" x14ac:dyDescent="0.25">
      <c r="A179" s="48"/>
      <c r="B179" s="243" t="s">
        <v>1</v>
      </c>
      <c r="C179" s="233"/>
      <c r="D179" s="85"/>
      <c r="E179" s="88"/>
      <c r="F179" s="89">
        <v>0</v>
      </c>
      <c r="G179" s="90">
        <v>0</v>
      </c>
      <c r="H179" s="8">
        <f t="shared" si="12"/>
        <v>0</v>
      </c>
      <c r="I179" s="187"/>
      <c r="J179" s="90">
        <v>0</v>
      </c>
      <c r="K179" s="8">
        <f t="shared" si="13"/>
        <v>0</v>
      </c>
      <c r="L179" s="211"/>
    </row>
    <row r="180" spans="1:12" hidden="1" outlineLevel="1" x14ac:dyDescent="0.25">
      <c r="A180" s="48"/>
      <c r="B180" s="243" t="s">
        <v>1</v>
      </c>
      <c r="C180" s="233"/>
      <c r="D180" s="86"/>
      <c r="E180" s="88"/>
      <c r="F180" s="91">
        <v>0</v>
      </c>
      <c r="G180" s="92">
        <v>0</v>
      </c>
      <c r="H180" s="8">
        <f t="shared" si="12"/>
        <v>0</v>
      </c>
      <c r="I180" s="187"/>
      <c r="J180" s="92">
        <v>0</v>
      </c>
      <c r="K180" s="8">
        <f t="shared" si="13"/>
        <v>0</v>
      </c>
      <c r="L180" s="211"/>
    </row>
    <row r="181" spans="1:12" hidden="1" outlineLevel="1" x14ac:dyDescent="0.25">
      <c r="A181" s="48"/>
      <c r="B181" s="243" t="s">
        <v>1</v>
      </c>
      <c r="C181" s="233"/>
      <c r="D181" s="85"/>
      <c r="E181" s="88"/>
      <c r="F181" s="89">
        <v>0</v>
      </c>
      <c r="G181" s="90">
        <v>0</v>
      </c>
      <c r="H181" s="8">
        <f t="shared" si="12"/>
        <v>0</v>
      </c>
      <c r="I181" s="187"/>
      <c r="J181" s="90">
        <v>0</v>
      </c>
      <c r="K181" s="8">
        <f t="shared" si="13"/>
        <v>0</v>
      </c>
      <c r="L181" s="211"/>
    </row>
    <row r="182" spans="1:12" hidden="1" outlineLevel="1" x14ac:dyDescent="0.25">
      <c r="A182" s="48"/>
      <c r="B182" s="243" t="s">
        <v>1</v>
      </c>
      <c r="C182" s="233"/>
      <c r="D182" s="85"/>
      <c r="E182" s="88"/>
      <c r="F182" s="89">
        <v>0</v>
      </c>
      <c r="G182" s="90">
        <v>0</v>
      </c>
      <c r="H182" s="8">
        <f t="shared" si="12"/>
        <v>0</v>
      </c>
      <c r="I182" s="187"/>
      <c r="J182" s="90">
        <v>0</v>
      </c>
      <c r="K182" s="8">
        <f t="shared" si="13"/>
        <v>0</v>
      </c>
      <c r="L182" s="211"/>
    </row>
    <row r="183" spans="1:12" hidden="1" outlineLevel="1" x14ac:dyDescent="0.25">
      <c r="A183" s="48"/>
      <c r="B183" s="243" t="s">
        <v>1</v>
      </c>
      <c r="C183" s="233"/>
      <c r="D183" s="85"/>
      <c r="E183" s="88"/>
      <c r="F183" s="89">
        <v>0</v>
      </c>
      <c r="G183" s="90">
        <v>0</v>
      </c>
      <c r="H183" s="8">
        <f t="shared" si="12"/>
        <v>0</v>
      </c>
      <c r="I183" s="187"/>
      <c r="J183" s="90">
        <v>0</v>
      </c>
      <c r="K183" s="8">
        <f t="shared" si="13"/>
        <v>0</v>
      </c>
      <c r="L183" s="211"/>
    </row>
    <row r="184" spans="1:12" ht="14.4" collapsed="1" thickBot="1" x14ac:dyDescent="0.3">
      <c r="A184" s="48"/>
      <c r="B184" s="244" t="s">
        <v>1</v>
      </c>
      <c r="C184" s="245"/>
      <c r="D184" s="86"/>
      <c r="E184" s="88"/>
      <c r="F184" s="91">
        <v>0</v>
      </c>
      <c r="G184" s="92">
        <v>0</v>
      </c>
      <c r="H184" s="8">
        <f t="shared" si="10"/>
        <v>0</v>
      </c>
      <c r="I184" s="187"/>
      <c r="J184" s="92">
        <v>0</v>
      </c>
      <c r="K184" s="8">
        <f t="shared" si="11"/>
        <v>0</v>
      </c>
      <c r="L184" s="211"/>
    </row>
    <row r="185" spans="1:12" ht="14.4" thickBot="1" x14ac:dyDescent="0.3">
      <c r="A185" s="48"/>
      <c r="B185" s="246"/>
      <c r="C185" s="247"/>
      <c r="D185" s="125"/>
      <c r="E185" s="65"/>
      <c r="F185" s="14">
        <f>SUM(F147:F184)</f>
        <v>0</v>
      </c>
      <c r="G185" s="15">
        <f>SUM(G147:G184)</f>
        <v>0</v>
      </c>
      <c r="H185" s="16">
        <f>SUM(H147:H184)</f>
        <v>0</v>
      </c>
      <c r="I185" s="10"/>
      <c r="J185" s="15">
        <f>SUM(J147:J184)</f>
        <v>0</v>
      </c>
      <c r="K185" s="11">
        <f>SUM(K147:K184)</f>
        <v>0</v>
      </c>
      <c r="L185" s="211"/>
    </row>
    <row r="186" spans="1:12" ht="14.4" thickBot="1" x14ac:dyDescent="0.3">
      <c r="A186" s="48"/>
      <c r="B186" s="190"/>
      <c r="C186" s="190"/>
      <c r="D186" s="190"/>
      <c r="E186" s="190"/>
      <c r="F186" s="210"/>
      <c r="G186" s="191"/>
      <c r="H186" s="191"/>
      <c r="I186" s="190"/>
      <c r="J186" s="191"/>
      <c r="K186" s="191"/>
      <c r="L186" s="211"/>
    </row>
    <row r="187" spans="1:12" ht="14.4" thickBot="1" x14ac:dyDescent="0.3">
      <c r="A187" s="48"/>
      <c r="B187" s="190"/>
      <c r="C187" s="190"/>
      <c r="D187" s="66" t="s">
        <v>86</v>
      </c>
      <c r="E187" s="50"/>
      <c r="F187" s="17">
        <f>F107+F141+F185</f>
        <v>0</v>
      </c>
      <c r="G187" s="215"/>
      <c r="H187" s="215"/>
      <c r="I187" s="190"/>
      <c r="J187" s="215"/>
      <c r="K187" s="215"/>
      <c r="L187" s="211"/>
    </row>
    <row r="188" spans="1:12" ht="14.4" thickBot="1" x14ac:dyDescent="0.3">
      <c r="A188" s="48"/>
      <c r="B188" s="190"/>
      <c r="C188" s="190"/>
      <c r="D188" s="218"/>
      <c r="E188" s="210"/>
      <c r="F188" s="219"/>
      <c r="G188" s="215"/>
      <c r="H188" s="215"/>
      <c r="I188" s="190"/>
      <c r="J188" s="215"/>
      <c r="K188" s="215"/>
      <c r="L188" s="211"/>
    </row>
    <row r="189" spans="1:12" ht="14.4" thickBot="1" x14ac:dyDescent="0.3">
      <c r="A189" s="48"/>
      <c r="B189" s="190"/>
      <c r="C189" s="190"/>
      <c r="D189" s="210"/>
      <c r="E189" s="210"/>
      <c r="F189" s="210"/>
      <c r="G189" s="215"/>
      <c r="H189" s="200" t="s">
        <v>171</v>
      </c>
      <c r="I189" s="222"/>
      <c r="J189" s="18">
        <f>+J107+J141+J185</f>
        <v>0</v>
      </c>
      <c r="K189" s="215"/>
      <c r="L189" s="211"/>
    </row>
    <row r="190" spans="1:12" ht="13.5" customHeight="1" thickBot="1" x14ac:dyDescent="0.3">
      <c r="A190" s="48"/>
      <c r="B190" s="190"/>
      <c r="C190" s="190"/>
      <c r="D190" s="210"/>
      <c r="E190" s="210"/>
      <c r="F190" s="210"/>
      <c r="G190" s="215"/>
      <c r="H190" s="215"/>
      <c r="I190" s="190"/>
      <c r="J190" s="196"/>
      <c r="K190" s="215"/>
      <c r="L190" s="211"/>
    </row>
    <row r="191" spans="1:12" ht="13.5" customHeight="1" thickBot="1" x14ac:dyDescent="0.3">
      <c r="A191" s="48"/>
      <c r="B191" s="190"/>
      <c r="C191" s="190"/>
      <c r="D191" s="210"/>
      <c r="E191" s="210"/>
      <c r="F191" s="210"/>
      <c r="G191" s="215"/>
      <c r="H191" s="66" t="s">
        <v>173</v>
      </c>
      <c r="I191" s="220"/>
      <c r="J191" s="221"/>
      <c r="K191" s="221">
        <f>+K107+K141+K185</f>
        <v>0</v>
      </c>
      <c r="L191" s="211"/>
    </row>
    <row r="192" spans="1:12" ht="14.4" thickBot="1" x14ac:dyDescent="0.3">
      <c r="A192" s="48"/>
      <c r="B192" s="190"/>
      <c r="C192" s="190"/>
      <c r="D192" s="210"/>
      <c r="E192" s="210"/>
      <c r="F192" s="210"/>
      <c r="G192" s="215"/>
      <c r="H192" s="215"/>
      <c r="I192" s="190"/>
      <c r="J192" s="215"/>
      <c r="K192" s="215"/>
      <c r="L192" s="211"/>
    </row>
    <row r="193" spans="1:12" ht="14.4" thickBot="1" x14ac:dyDescent="0.3">
      <c r="A193" s="48"/>
      <c r="B193" s="190"/>
      <c r="C193" s="190"/>
      <c r="D193" s="66" t="s">
        <v>87</v>
      </c>
      <c r="E193" s="50"/>
      <c r="F193" s="50"/>
      <c r="G193" s="18">
        <f>G107+G141+G185</f>
        <v>0</v>
      </c>
      <c r="H193" s="215"/>
      <c r="I193" s="190"/>
      <c r="J193" s="215"/>
      <c r="K193" s="215"/>
      <c r="L193" s="211"/>
    </row>
    <row r="194" spans="1:12" ht="14.4" thickBot="1" x14ac:dyDescent="0.3">
      <c r="A194" s="48"/>
      <c r="B194" s="190"/>
      <c r="C194" s="190"/>
      <c r="D194" s="210"/>
      <c r="E194" s="210"/>
      <c r="F194" s="210"/>
      <c r="G194" s="215"/>
      <c r="H194" s="215"/>
      <c r="I194" s="190"/>
      <c r="J194" s="215"/>
      <c r="K194" s="215"/>
      <c r="L194" s="211"/>
    </row>
    <row r="195" spans="1:12" ht="14.4" thickBot="1" x14ac:dyDescent="0.3">
      <c r="A195" s="48"/>
      <c r="B195" s="190"/>
      <c r="C195" s="190"/>
      <c r="D195" s="67" t="s">
        <v>88</v>
      </c>
      <c r="E195" s="68"/>
      <c r="F195" s="68"/>
      <c r="G195" s="69"/>
      <c r="H195" s="19">
        <f>H107+H141+H185</f>
        <v>0</v>
      </c>
      <c r="I195" s="190"/>
      <c r="J195" s="215"/>
      <c r="K195" s="215"/>
      <c r="L195" s="211"/>
    </row>
    <row r="196" spans="1:12" ht="14.4" thickBot="1" x14ac:dyDescent="0.3">
      <c r="A196" s="48"/>
      <c r="B196" s="190"/>
      <c r="C196" s="190"/>
      <c r="D196" s="190"/>
      <c r="E196" s="190"/>
      <c r="F196" s="210"/>
      <c r="G196" s="191"/>
      <c r="H196" s="191"/>
      <c r="I196" s="190"/>
      <c r="J196" s="215"/>
      <c r="K196" s="215"/>
      <c r="L196" s="211"/>
    </row>
    <row r="197" spans="1:12" ht="15" customHeight="1" x14ac:dyDescent="0.25">
      <c r="A197" s="48"/>
      <c r="B197" s="190"/>
      <c r="C197" s="248" t="s">
        <v>89</v>
      </c>
      <c r="D197" s="249"/>
      <c r="E197" s="249"/>
      <c r="F197" s="249"/>
      <c r="G197" s="249"/>
      <c r="H197" s="250"/>
      <c r="I197" s="190"/>
      <c r="J197" s="215"/>
      <c r="K197" s="215"/>
      <c r="L197" s="211"/>
    </row>
    <row r="198" spans="1:12" ht="12.75" customHeight="1" x14ac:dyDescent="0.25">
      <c r="A198" s="48"/>
      <c r="B198" s="190"/>
      <c r="C198" s="251"/>
      <c r="D198" s="252"/>
      <c r="E198" s="252"/>
      <c r="F198" s="252"/>
      <c r="G198" s="252"/>
      <c r="H198" s="253"/>
      <c r="I198" s="190"/>
      <c r="J198" s="215"/>
      <c r="K198" s="215"/>
      <c r="L198" s="211"/>
    </row>
    <row r="199" spans="1:12" ht="12.75" customHeight="1" x14ac:dyDescent="0.25">
      <c r="A199" s="48"/>
      <c r="B199" s="190"/>
      <c r="C199" s="251"/>
      <c r="D199" s="252"/>
      <c r="E199" s="252"/>
      <c r="F199" s="252"/>
      <c r="G199" s="252"/>
      <c r="H199" s="253"/>
      <c r="I199" s="190"/>
      <c r="J199" s="215"/>
      <c r="K199" s="215"/>
      <c r="L199" s="211"/>
    </row>
    <row r="200" spans="1:12" ht="12.75" customHeight="1" x14ac:dyDescent="0.25">
      <c r="A200" s="48"/>
      <c r="B200" s="190"/>
      <c r="C200" s="251"/>
      <c r="D200" s="252"/>
      <c r="E200" s="252"/>
      <c r="F200" s="252"/>
      <c r="G200" s="252"/>
      <c r="H200" s="253"/>
      <c r="I200" s="190"/>
      <c r="J200" s="215"/>
      <c r="K200" s="215"/>
      <c r="L200" s="211"/>
    </row>
    <row r="201" spans="1:12" ht="13.5" customHeight="1" thickBot="1" x14ac:dyDescent="0.3">
      <c r="A201" s="48"/>
      <c r="B201" s="190"/>
      <c r="C201" s="254"/>
      <c r="D201" s="255"/>
      <c r="E201" s="255"/>
      <c r="F201" s="255"/>
      <c r="G201" s="255"/>
      <c r="H201" s="256"/>
      <c r="I201" s="190"/>
      <c r="J201" s="215"/>
      <c r="K201" s="215"/>
      <c r="L201" s="211"/>
    </row>
    <row r="202" spans="1:12" ht="14.4" thickBot="1" x14ac:dyDescent="0.3">
      <c r="A202" s="48"/>
      <c r="B202" s="190"/>
      <c r="C202" s="216"/>
      <c r="D202" s="216"/>
      <c r="E202" s="216"/>
      <c r="F202" s="215"/>
      <c r="G202" s="216"/>
      <c r="H202" s="216"/>
      <c r="I202" s="190"/>
      <c r="J202" s="215"/>
      <c r="K202" s="215"/>
      <c r="L202" s="211"/>
    </row>
    <row r="203" spans="1:12" ht="14.4" thickBot="1" x14ac:dyDescent="0.3">
      <c r="A203" s="48"/>
      <c r="B203" s="190"/>
      <c r="C203" s="135" t="s">
        <v>124</v>
      </c>
      <c r="D203" s="136"/>
      <c r="E203" s="137"/>
      <c r="F203" s="138"/>
      <c r="G203" s="137"/>
      <c r="H203" s="139"/>
      <c r="I203" s="190"/>
      <c r="J203" s="215"/>
      <c r="K203" s="215"/>
      <c r="L203" s="211"/>
    </row>
    <row r="204" spans="1:12" x14ac:dyDescent="0.25">
      <c r="A204" s="48"/>
      <c r="B204" s="190"/>
      <c r="C204" s="140"/>
      <c r="D204" s="257"/>
      <c r="E204" s="258"/>
      <c r="F204" s="258"/>
      <c r="G204" s="259"/>
      <c r="H204" s="141"/>
      <c r="I204" s="190"/>
      <c r="J204" s="215"/>
      <c r="K204" s="215"/>
      <c r="L204" s="211"/>
    </row>
    <row r="205" spans="1:12" x14ac:dyDescent="0.25">
      <c r="A205" s="48"/>
      <c r="B205" s="190"/>
      <c r="C205" s="140"/>
      <c r="D205" s="260"/>
      <c r="E205" s="261"/>
      <c r="F205" s="261"/>
      <c r="G205" s="262"/>
      <c r="H205" s="141"/>
      <c r="I205" s="190"/>
      <c r="J205" s="215"/>
      <c r="K205" s="215"/>
      <c r="L205" s="211"/>
    </row>
    <row r="206" spans="1:12" ht="14.4" thickBot="1" x14ac:dyDescent="0.3">
      <c r="A206" s="48"/>
      <c r="B206" s="190"/>
      <c r="C206" s="142"/>
      <c r="D206" s="263"/>
      <c r="E206" s="264"/>
      <c r="F206" s="264"/>
      <c r="G206" s="265"/>
      <c r="H206" s="141"/>
      <c r="I206" s="190"/>
      <c r="J206" s="215"/>
      <c r="K206" s="215"/>
      <c r="L206" s="211"/>
    </row>
    <row r="207" spans="1:12" x14ac:dyDescent="0.25">
      <c r="A207" s="48"/>
      <c r="B207" s="190"/>
      <c r="C207" s="143" t="s">
        <v>90</v>
      </c>
      <c r="D207" s="266"/>
      <c r="E207" s="266"/>
      <c r="F207" s="266"/>
      <c r="G207" s="266"/>
      <c r="H207" s="267"/>
      <c r="I207" s="190"/>
      <c r="J207" s="215"/>
      <c r="K207" s="215"/>
      <c r="L207" s="211"/>
    </row>
    <row r="208" spans="1:12" x14ac:dyDescent="0.25">
      <c r="A208" s="48"/>
      <c r="B208" s="190"/>
      <c r="C208" s="143" t="s">
        <v>91</v>
      </c>
      <c r="D208" s="242"/>
      <c r="E208" s="242"/>
      <c r="F208" s="242"/>
      <c r="G208" s="242"/>
      <c r="H208" s="144"/>
      <c r="I208" s="190"/>
      <c r="J208" s="215"/>
      <c r="K208" s="215"/>
      <c r="L208" s="211"/>
    </row>
    <row r="209" spans="1:12" x14ac:dyDescent="0.25">
      <c r="A209" s="48"/>
      <c r="B209" s="190"/>
      <c r="C209" s="143" t="s">
        <v>92</v>
      </c>
      <c r="D209" s="242"/>
      <c r="E209" s="242"/>
      <c r="F209" s="242"/>
      <c r="G209" s="242"/>
      <c r="H209" s="144"/>
      <c r="I209" s="190"/>
      <c r="J209" s="215"/>
      <c r="K209" s="215"/>
      <c r="L209" s="211"/>
    </row>
    <row r="210" spans="1:12" x14ac:dyDescent="0.25">
      <c r="A210" s="48"/>
      <c r="B210" s="190"/>
      <c r="C210" s="143" t="s">
        <v>2</v>
      </c>
      <c r="D210" s="242"/>
      <c r="E210" s="242"/>
      <c r="F210" s="242"/>
      <c r="G210" s="242"/>
      <c r="H210" s="144"/>
      <c r="I210" s="190"/>
      <c r="J210" s="215"/>
      <c r="K210" s="215"/>
      <c r="L210" s="211"/>
    </row>
    <row r="211" spans="1:12" x14ac:dyDescent="0.25">
      <c r="A211" s="48"/>
      <c r="B211" s="190"/>
      <c r="C211" s="143" t="s">
        <v>93</v>
      </c>
      <c r="D211" s="242"/>
      <c r="E211" s="242"/>
      <c r="F211" s="242"/>
      <c r="G211" s="242"/>
      <c r="H211" s="144"/>
      <c r="I211" s="190"/>
      <c r="J211" s="215"/>
      <c r="K211" s="215"/>
      <c r="L211" s="211"/>
    </row>
    <row r="212" spans="1:12" ht="5.25" customHeight="1" thickBot="1" x14ac:dyDescent="0.3">
      <c r="A212" s="48"/>
      <c r="B212" s="190"/>
      <c r="C212" s="145"/>
      <c r="D212" s="146"/>
      <c r="E212" s="146"/>
      <c r="F212" s="146"/>
      <c r="G212" s="146"/>
      <c r="H212" s="147"/>
      <c r="I212" s="190"/>
      <c r="J212" s="215"/>
      <c r="K212" s="215"/>
      <c r="L212" s="211"/>
    </row>
    <row r="213" spans="1:12" ht="14.4" thickBot="1" x14ac:dyDescent="0.3">
      <c r="A213" s="70"/>
      <c r="B213" s="71"/>
      <c r="C213" s="71"/>
      <c r="D213" s="71"/>
      <c r="E213" s="71"/>
      <c r="F213" s="72"/>
      <c r="G213" s="148"/>
      <c r="H213" s="148"/>
      <c r="I213" s="71"/>
      <c r="J213" s="148"/>
      <c r="K213" s="148"/>
      <c r="L213" s="217"/>
    </row>
    <row r="214" spans="1:12" ht="14.25" hidden="1" customHeight="1" x14ac:dyDescent="0.25"/>
    <row r="215" spans="1:12" ht="14.25" hidden="1" customHeight="1" x14ac:dyDescent="0.25"/>
    <row r="216" spans="1:12" ht="14.25" hidden="1" customHeight="1" x14ac:dyDescent="0.25"/>
    <row r="217" spans="1:12" x14ac:dyDescent="0.25"/>
    <row r="218" spans="1:12" x14ac:dyDescent="0.25"/>
    <row r="219" spans="1:12" x14ac:dyDescent="0.25"/>
    <row r="220" spans="1:12" x14ac:dyDescent="0.25"/>
    <row r="221" spans="1:12" x14ac:dyDescent="0.25"/>
    <row r="222" spans="1:12" x14ac:dyDescent="0.25"/>
    <row r="223" spans="1:12" x14ac:dyDescent="0.25"/>
    <row r="224" spans="1:12" x14ac:dyDescent="0.25"/>
    <row r="225" x14ac:dyDescent="0.25"/>
    <row r="226" x14ac:dyDescent="0.25"/>
    <row r="227" x14ac:dyDescent="0.25"/>
    <row r="228" x14ac:dyDescent="0.25"/>
    <row r="229" x14ac:dyDescent="0.25"/>
    <row r="230" x14ac:dyDescent="0.25"/>
  </sheetData>
  <sheetProtection algorithmName="SHA-512" hashValue="xQHofBxpjERmZO1cK4wD4g2S9cCSaWrQNJ/GxzuN+cZ2oC5juDNBhJ/zmouqIbPfkM8Tb6x2OyA6hT0riE0z2g==" saltValue="XEZf+l1hwQyXJqTljJ7e0Q==" spinCount="100000" sheet="1" objects="1" scenarios="1" formatRows="0"/>
  <mergeCells count="183">
    <mergeCell ref="B182:C182"/>
    <mergeCell ref="B183:C183"/>
    <mergeCell ref="B177:C177"/>
    <mergeCell ref="B178:C178"/>
    <mergeCell ref="B179:C179"/>
    <mergeCell ref="B180:C180"/>
    <mergeCell ref="B181:C181"/>
    <mergeCell ref="B172:C172"/>
    <mergeCell ref="B173:C173"/>
    <mergeCell ref="B174:C174"/>
    <mergeCell ref="B175:C175"/>
    <mergeCell ref="B176:C176"/>
    <mergeCell ref="B169:C169"/>
    <mergeCell ref="B170:C170"/>
    <mergeCell ref="B171:C171"/>
    <mergeCell ref="B136:C136"/>
    <mergeCell ref="B137:C137"/>
    <mergeCell ref="B138:C138"/>
    <mergeCell ref="B139:C139"/>
    <mergeCell ref="B166:C166"/>
    <mergeCell ref="B153:C153"/>
    <mergeCell ref="B140:C140"/>
    <mergeCell ref="B145:D145"/>
    <mergeCell ref="B146:C146"/>
    <mergeCell ref="B147:C147"/>
    <mergeCell ref="B148:C148"/>
    <mergeCell ref="B149:C149"/>
    <mergeCell ref="B150:C150"/>
    <mergeCell ref="B151:C151"/>
    <mergeCell ref="B152:C152"/>
    <mergeCell ref="B144:C144"/>
    <mergeCell ref="B131:C131"/>
    <mergeCell ref="B132:C132"/>
    <mergeCell ref="B133:C133"/>
    <mergeCell ref="B134:C134"/>
    <mergeCell ref="B135:C135"/>
    <mergeCell ref="B105:C105"/>
    <mergeCell ref="B100:C100"/>
    <mergeCell ref="B101:C101"/>
    <mergeCell ref="B102:C102"/>
    <mergeCell ref="B103:C103"/>
    <mergeCell ref="B104:C104"/>
    <mergeCell ref="B126:C126"/>
    <mergeCell ref="B127:C127"/>
    <mergeCell ref="B128:C128"/>
    <mergeCell ref="B129:C129"/>
    <mergeCell ref="B130:C130"/>
    <mergeCell ref="B125:C125"/>
    <mergeCell ref="B114:C114"/>
    <mergeCell ref="B115:C115"/>
    <mergeCell ref="B116:C116"/>
    <mergeCell ref="B117:C117"/>
    <mergeCell ref="B118:C118"/>
    <mergeCell ref="B119:C119"/>
    <mergeCell ref="B120:C120"/>
    <mergeCell ref="B95:C95"/>
    <mergeCell ref="B96:C96"/>
    <mergeCell ref="B97:C97"/>
    <mergeCell ref="B98:C98"/>
    <mergeCell ref="B99:C99"/>
    <mergeCell ref="B90:C90"/>
    <mergeCell ref="B91:C91"/>
    <mergeCell ref="B92:C92"/>
    <mergeCell ref="B93:C93"/>
    <mergeCell ref="B94:C94"/>
    <mergeCell ref="B85:C85"/>
    <mergeCell ref="B86:C86"/>
    <mergeCell ref="B87:C87"/>
    <mergeCell ref="B88:C88"/>
    <mergeCell ref="B89:C89"/>
    <mergeCell ref="B80:C80"/>
    <mergeCell ref="B81:C81"/>
    <mergeCell ref="B82:C82"/>
    <mergeCell ref="B83:C83"/>
    <mergeCell ref="B84:C84"/>
    <mergeCell ref="B76:C76"/>
    <mergeCell ref="B77:C77"/>
    <mergeCell ref="B78:C78"/>
    <mergeCell ref="B79:C79"/>
    <mergeCell ref="B70:C70"/>
    <mergeCell ref="B71:C71"/>
    <mergeCell ref="B72:C72"/>
    <mergeCell ref="B73:C73"/>
    <mergeCell ref="B74:C74"/>
    <mergeCell ref="B67:C67"/>
    <mergeCell ref="B68:C68"/>
    <mergeCell ref="B69:C69"/>
    <mergeCell ref="B60:C60"/>
    <mergeCell ref="B61:C61"/>
    <mergeCell ref="B62:C62"/>
    <mergeCell ref="B63:C63"/>
    <mergeCell ref="B64:C64"/>
    <mergeCell ref="B75:C75"/>
    <mergeCell ref="B58:C58"/>
    <mergeCell ref="B59:C59"/>
    <mergeCell ref="B50:C50"/>
    <mergeCell ref="B51:C51"/>
    <mergeCell ref="B52:C52"/>
    <mergeCell ref="B53:C53"/>
    <mergeCell ref="B54:C54"/>
    <mergeCell ref="B65:C65"/>
    <mergeCell ref="B66:C66"/>
    <mergeCell ref="B49:C49"/>
    <mergeCell ref="B40:C40"/>
    <mergeCell ref="B41:C41"/>
    <mergeCell ref="B42:C42"/>
    <mergeCell ref="B43:C43"/>
    <mergeCell ref="B44:C44"/>
    <mergeCell ref="B55:C55"/>
    <mergeCell ref="B56:C56"/>
    <mergeCell ref="B57:C57"/>
    <mergeCell ref="D211:G211"/>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84:C184"/>
    <mergeCell ref="B185:C185"/>
    <mergeCell ref="C197:H197"/>
    <mergeCell ref="C198:H201"/>
    <mergeCell ref="D204:G206"/>
    <mergeCell ref="D207:H207"/>
    <mergeCell ref="D208:G208"/>
    <mergeCell ref="D209:G209"/>
    <mergeCell ref="D210:G210"/>
    <mergeCell ref="B167:C167"/>
    <mergeCell ref="B168:C168"/>
    <mergeCell ref="B121:C121"/>
    <mergeCell ref="B122:C122"/>
    <mergeCell ref="B123:C123"/>
    <mergeCell ref="B124:C124"/>
    <mergeCell ref="B113:C113"/>
    <mergeCell ref="B29:C29"/>
    <mergeCell ref="B30:C30"/>
    <mergeCell ref="B31:C31"/>
    <mergeCell ref="B32:C32"/>
    <mergeCell ref="B33:C33"/>
    <mergeCell ref="B34:C34"/>
    <mergeCell ref="B35:C35"/>
    <mergeCell ref="B106:C106"/>
    <mergeCell ref="B111:D111"/>
    <mergeCell ref="B112:C112"/>
    <mergeCell ref="B110:C110"/>
    <mergeCell ref="B36:C36"/>
    <mergeCell ref="B37:C37"/>
    <mergeCell ref="B38:C38"/>
    <mergeCell ref="B39:C39"/>
    <mergeCell ref="B45:C45"/>
    <mergeCell ref="B46:C46"/>
    <mergeCell ref="B47:C47"/>
    <mergeCell ref="B48:C48"/>
    <mergeCell ref="B28:C28"/>
    <mergeCell ref="B17:C17"/>
    <mergeCell ref="B18:C18"/>
    <mergeCell ref="B19:C19"/>
    <mergeCell ref="B20:C20"/>
    <mergeCell ref="B21:C21"/>
    <mergeCell ref="B22:C22"/>
    <mergeCell ref="B23:C23"/>
    <mergeCell ref="B24:C24"/>
    <mergeCell ref="B25:C25"/>
    <mergeCell ref="B26:C26"/>
    <mergeCell ref="B27:C27"/>
    <mergeCell ref="B16:C16"/>
    <mergeCell ref="B4:E4"/>
    <mergeCell ref="B5:D5"/>
    <mergeCell ref="B7:C7"/>
    <mergeCell ref="B8:C8"/>
    <mergeCell ref="B9:C9"/>
    <mergeCell ref="B10:C10"/>
    <mergeCell ref="B11:C11"/>
    <mergeCell ref="B12:C12"/>
    <mergeCell ref="B13:C13"/>
    <mergeCell ref="B14:C14"/>
    <mergeCell ref="B15:C15"/>
  </mergeCells>
  <phoneticPr fontId="30" type="noConversion"/>
  <dataValidations count="1">
    <dataValidation type="list" allowBlank="1" showInputMessage="1" showErrorMessage="1" sqref="D147:D184" xr:uid="{00000000-0002-0000-0200-000003000000}">
      <formula1>Costs</formula1>
    </dataValidation>
  </dataValidations>
  <pageMargins left="0.7" right="0.7" top="0.75" bottom="0.75" header="0.3" footer="0.3"/>
  <pageSetup paperSize="9" scale="34" fitToHeight="0" orientation="portrait"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2C204EC2-47FC-4FC1-9877-CF9980A0D455}">
          <x14:formula1>
            <xm:f>Deelnemerslijst!$B$5:$B$20</xm:f>
          </x14:formula1>
          <xm:sqref>E113:E140 E147:E184</xm:sqref>
        </x14:dataValidation>
        <x14:dataValidation type="list" allowBlank="1" showInputMessage="1" showErrorMessage="1" xr:uid="{00AD94E7-9ED9-46CD-9E9A-35C8260EB2E8}">
          <x14:formula1>
            <xm:f>hulpsheets!$F$1:$F$2</xm:f>
          </x14:formula1>
          <xm:sqref>I113:I140 I147:I184 I7:I65 I67:I106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dimension ref="A1:O111"/>
  <sheetViews>
    <sheetView topLeftCell="A12" workbookViewId="0">
      <selection activeCell="C19" sqref="C19"/>
    </sheetView>
  </sheetViews>
  <sheetFormatPr defaultColWidth="8.77734375" defaultRowHeight="13.2" x14ac:dyDescent="0.25"/>
  <cols>
    <col min="1" max="1" width="16.44140625" bestFit="1" customWidth="1"/>
    <col min="2" max="2" width="12.77734375" bestFit="1" customWidth="1"/>
    <col min="3" max="3" width="16.44140625" bestFit="1" customWidth="1"/>
    <col min="4" max="4" width="17.77734375" bestFit="1" customWidth="1"/>
    <col min="5" max="5" width="14.33203125" bestFit="1" customWidth="1"/>
    <col min="6" max="6" width="11.33203125" bestFit="1" customWidth="1"/>
    <col min="8" max="8" width="31.77734375" bestFit="1" customWidth="1"/>
    <col min="9" max="9" width="15.44140625" bestFit="1" customWidth="1"/>
    <col min="10" max="10" width="13.44140625" customWidth="1"/>
    <col min="11" max="11" width="11.33203125" bestFit="1" customWidth="1"/>
    <col min="13" max="14" width="11.33203125" bestFit="1" customWidth="1"/>
  </cols>
  <sheetData>
    <row r="1" spans="1:15" ht="14.4" x14ac:dyDescent="0.3">
      <c r="A1" t="s">
        <v>3</v>
      </c>
      <c r="C1" t="s">
        <v>5</v>
      </c>
      <c r="D1" t="s">
        <v>5</v>
      </c>
      <c r="E1" s="301" t="s">
        <v>7</v>
      </c>
      <c r="F1" t="s">
        <v>138</v>
      </c>
      <c r="H1" s="168" t="s">
        <v>52</v>
      </c>
      <c r="J1" s="20" t="s">
        <v>37</v>
      </c>
    </row>
    <row r="2" spans="1:15" x14ac:dyDescent="0.25">
      <c r="A2" t="s">
        <v>4</v>
      </c>
      <c r="C2" t="s">
        <v>8</v>
      </c>
      <c r="D2" t="s">
        <v>9</v>
      </c>
      <c r="E2" s="301"/>
      <c r="F2" t="s">
        <v>139</v>
      </c>
      <c r="H2" s="168" t="s">
        <v>51</v>
      </c>
      <c r="J2" t="s">
        <v>38</v>
      </c>
    </row>
    <row r="3" spans="1:15" ht="14.4" x14ac:dyDescent="0.3">
      <c r="A3" t="s">
        <v>36</v>
      </c>
      <c r="C3" t="s">
        <v>6</v>
      </c>
      <c r="D3" t="s">
        <v>14</v>
      </c>
      <c r="H3" s="168" t="s">
        <v>50</v>
      </c>
      <c r="J3" s="20" t="s">
        <v>12</v>
      </c>
    </row>
    <row r="4" spans="1:15" ht="14.4" x14ac:dyDescent="0.3">
      <c r="C4" t="s">
        <v>14</v>
      </c>
      <c r="D4" t="s">
        <v>15</v>
      </c>
      <c r="H4" s="168" t="s">
        <v>49</v>
      </c>
      <c r="J4" s="20" t="s">
        <v>53</v>
      </c>
    </row>
    <row r="5" spans="1:15" ht="14.4" x14ac:dyDescent="0.3">
      <c r="C5" t="s">
        <v>15</v>
      </c>
      <c r="D5" t="s">
        <v>16</v>
      </c>
      <c r="H5" s="168" t="s">
        <v>48</v>
      </c>
      <c r="J5" s="20" t="s">
        <v>39</v>
      </c>
    </row>
    <row r="6" spans="1:15" ht="14.4" x14ac:dyDescent="0.3">
      <c r="C6" t="s">
        <v>16</v>
      </c>
      <c r="H6" s="168" t="s">
        <v>47</v>
      </c>
      <c r="J6" s="20" t="s">
        <v>13</v>
      </c>
    </row>
    <row r="7" spans="1:15" ht="14.4" x14ac:dyDescent="0.3">
      <c r="H7" s="168" t="s">
        <v>46</v>
      </c>
      <c r="J7" s="20" t="s">
        <v>54</v>
      </c>
    </row>
    <row r="8" spans="1:15" ht="14.4" x14ac:dyDescent="0.3">
      <c r="H8" s="168" t="s">
        <v>45</v>
      </c>
      <c r="J8" s="20" t="s">
        <v>40</v>
      </c>
    </row>
    <row r="9" spans="1:15" ht="14.4" x14ac:dyDescent="0.3">
      <c r="H9" s="168" t="s">
        <v>44</v>
      </c>
      <c r="J9" s="20" t="s">
        <v>41</v>
      </c>
    </row>
    <row r="10" spans="1:15" x14ac:dyDescent="0.25">
      <c r="H10" s="168" t="s">
        <v>43</v>
      </c>
    </row>
    <row r="11" spans="1:15" x14ac:dyDescent="0.25">
      <c r="H11" s="168" t="s">
        <v>42</v>
      </c>
    </row>
    <row r="12" spans="1:15" x14ac:dyDescent="0.25">
      <c r="H12" s="169"/>
    </row>
    <row r="14" spans="1:15" x14ac:dyDescent="0.25">
      <c r="A14" t="s">
        <v>4</v>
      </c>
      <c r="B14" s="74" t="s">
        <v>169</v>
      </c>
      <c r="H14" t="s">
        <v>3</v>
      </c>
      <c r="I14" s="74" t="s">
        <v>168</v>
      </c>
    </row>
    <row r="15" spans="1:15" x14ac:dyDescent="0.25">
      <c r="A15" t="s">
        <v>10</v>
      </c>
      <c r="B15" t="s">
        <v>5</v>
      </c>
      <c r="C15" t="s">
        <v>9</v>
      </c>
      <c r="D15" t="s">
        <v>14</v>
      </c>
      <c r="E15" t="s">
        <v>15</v>
      </c>
      <c r="F15" t="s">
        <v>16</v>
      </c>
      <c r="H15" t="s">
        <v>10</v>
      </c>
      <c r="I15" t="s">
        <v>5</v>
      </c>
      <c r="J15" t="s">
        <v>8</v>
      </c>
      <c r="K15" t="s">
        <v>6</v>
      </c>
      <c r="L15" t="s">
        <v>14</v>
      </c>
      <c r="M15" t="s">
        <v>15</v>
      </c>
      <c r="N15" t="s">
        <v>16</v>
      </c>
    </row>
    <row r="16" spans="1:15" ht="14.4" x14ac:dyDescent="0.3">
      <c r="A16">
        <v>1</v>
      </c>
      <c r="B16" s="167">
        <v>4611</v>
      </c>
      <c r="C16" s="167">
        <v>7213</v>
      </c>
      <c r="D16" s="167">
        <v>5373</v>
      </c>
      <c r="E16" s="167">
        <v>6456</v>
      </c>
      <c r="F16" s="167">
        <v>7726</v>
      </c>
      <c r="H16" s="20">
        <v>1</v>
      </c>
      <c r="I16" s="175">
        <v>4811</v>
      </c>
      <c r="J16" s="175">
        <v>7988</v>
      </c>
      <c r="K16" s="175">
        <v>6676</v>
      </c>
      <c r="L16" s="176">
        <v>5570</v>
      </c>
      <c r="M16" s="175">
        <v>6676</v>
      </c>
      <c r="N16" s="175">
        <v>7988</v>
      </c>
      <c r="O16" s="21"/>
    </row>
    <row r="17" spans="1:15" ht="14.4" x14ac:dyDescent="0.3">
      <c r="A17">
        <v>2</v>
      </c>
      <c r="B17" s="167">
        <v>9222</v>
      </c>
      <c r="C17" s="167">
        <v>14426</v>
      </c>
      <c r="D17" s="167">
        <v>10745</v>
      </c>
      <c r="E17" s="167">
        <v>12912</v>
      </c>
      <c r="F17" s="167">
        <v>15452</v>
      </c>
      <c r="G17" s="21"/>
      <c r="H17" s="20">
        <v>2</v>
      </c>
      <c r="I17" s="177">
        <v>9621</v>
      </c>
      <c r="J17" s="177">
        <v>15977</v>
      </c>
      <c r="K17" s="178">
        <v>13352</v>
      </c>
      <c r="L17" s="179">
        <v>11139</v>
      </c>
      <c r="M17" s="178">
        <v>13352</v>
      </c>
      <c r="N17" s="177">
        <v>15977</v>
      </c>
      <c r="O17" s="21"/>
    </row>
    <row r="18" spans="1:15" ht="14.4" x14ac:dyDescent="0.3">
      <c r="A18">
        <v>3</v>
      </c>
      <c r="B18" s="167">
        <v>13833</v>
      </c>
      <c r="C18" s="167">
        <v>21639</v>
      </c>
      <c r="D18" s="167">
        <v>16118</v>
      </c>
      <c r="E18" s="167">
        <v>19368</v>
      </c>
      <c r="F18" s="167">
        <v>23178</v>
      </c>
      <c r="G18" s="21"/>
      <c r="H18" s="20">
        <v>3</v>
      </c>
      <c r="I18" s="177">
        <v>14432</v>
      </c>
      <c r="J18" s="177">
        <v>23965</v>
      </c>
      <c r="K18" s="178">
        <v>20028</v>
      </c>
      <c r="L18" s="179">
        <v>16709</v>
      </c>
      <c r="M18" s="178">
        <v>20028</v>
      </c>
      <c r="N18" s="177">
        <v>23965</v>
      </c>
      <c r="O18" s="21"/>
    </row>
    <row r="19" spans="1:15" ht="14.4" x14ac:dyDescent="0.3">
      <c r="A19">
        <v>4</v>
      </c>
      <c r="B19" s="167">
        <v>18444</v>
      </c>
      <c r="C19" s="167">
        <v>38852</v>
      </c>
      <c r="D19" s="167">
        <v>21491</v>
      </c>
      <c r="E19" s="167">
        <v>25824</v>
      </c>
      <c r="F19" s="167">
        <v>30904</v>
      </c>
      <c r="G19" s="21"/>
      <c r="H19" s="20">
        <v>4</v>
      </c>
      <c r="I19" s="177">
        <v>19242</v>
      </c>
      <c r="J19" s="177">
        <v>31953</v>
      </c>
      <c r="K19" s="178">
        <v>26704</v>
      </c>
      <c r="L19" s="179">
        <v>22278</v>
      </c>
      <c r="M19" s="178">
        <v>26704</v>
      </c>
      <c r="N19" s="177">
        <v>31953</v>
      </c>
      <c r="O19" s="21"/>
    </row>
    <row r="20" spans="1:15" ht="14.4" x14ac:dyDescent="0.3">
      <c r="A20">
        <v>5</v>
      </c>
      <c r="B20" s="167">
        <v>23055</v>
      </c>
      <c r="C20" s="167">
        <v>36065</v>
      </c>
      <c r="D20" s="167">
        <v>26863</v>
      </c>
      <c r="E20" s="167">
        <v>32280</v>
      </c>
      <c r="F20" s="167">
        <v>38630</v>
      </c>
      <c r="G20" s="21"/>
      <c r="H20" s="20">
        <v>5</v>
      </c>
      <c r="I20" s="177">
        <v>24053</v>
      </c>
      <c r="J20" s="177">
        <v>39942</v>
      </c>
      <c r="K20" s="178">
        <v>33380</v>
      </c>
      <c r="L20" s="179">
        <v>27848</v>
      </c>
      <c r="M20" s="178">
        <v>33380</v>
      </c>
      <c r="N20" s="177">
        <v>39942</v>
      </c>
      <c r="O20" s="21"/>
    </row>
    <row r="21" spans="1:15" ht="14.4" x14ac:dyDescent="0.3">
      <c r="A21">
        <v>6</v>
      </c>
      <c r="B21" s="167">
        <v>27666</v>
      </c>
      <c r="C21" s="167">
        <v>43278</v>
      </c>
      <c r="D21" s="167">
        <v>32236</v>
      </c>
      <c r="E21" s="167">
        <v>38737</v>
      </c>
      <c r="F21" s="167">
        <v>46356</v>
      </c>
      <c r="G21" s="21"/>
      <c r="H21" s="20">
        <v>6</v>
      </c>
      <c r="I21" s="177">
        <v>28863</v>
      </c>
      <c r="J21" s="177">
        <v>47930</v>
      </c>
      <c r="K21" s="178">
        <v>40057</v>
      </c>
      <c r="L21" s="179">
        <v>33417</v>
      </c>
      <c r="M21" s="178">
        <v>40057</v>
      </c>
      <c r="N21" s="177">
        <v>47930</v>
      </c>
      <c r="O21" s="21"/>
    </row>
    <row r="22" spans="1:15" ht="14.4" x14ac:dyDescent="0.3">
      <c r="A22">
        <v>7</v>
      </c>
      <c r="B22" s="167">
        <v>32277</v>
      </c>
      <c r="C22" s="167">
        <v>50490</v>
      </c>
      <c r="D22" s="167">
        <v>37609</v>
      </c>
      <c r="E22" s="167">
        <v>45193</v>
      </c>
      <c r="F22" s="167">
        <v>54082</v>
      </c>
      <c r="G22" s="21"/>
      <c r="H22" s="20">
        <v>7</v>
      </c>
      <c r="I22" s="177">
        <v>33674</v>
      </c>
      <c r="J22" s="177">
        <v>55918</v>
      </c>
      <c r="K22" s="178">
        <v>46733</v>
      </c>
      <c r="L22" s="179">
        <v>38987</v>
      </c>
      <c r="M22" s="178">
        <v>46733</v>
      </c>
      <c r="N22" s="177">
        <v>55918</v>
      </c>
      <c r="O22" s="21"/>
    </row>
    <row r="23" spans="1:15" ht="14.4" x14ac:dyDescent="0.3">
      <c r="A23">
        <v>8</v>
      </c>
      <c r="B23" s="167">
        <v>36888</v>
      </c>
      <c r="C23" s="167">
        <v>57703</v>
      </c>
      <c r="D23" s="167">
        <v>42981</v>
      </c>
      <c r="E23" s="167">
        <v>51649</v>
      </c>
      <c r="F23" s="167">
        <v>61808</v>
      </c>
      <c r="G23" s="21"/>
      <c r="H23" s="20">
        <v>8</v>
      </c>
      <c r="I23" s="177">
        <v>38484</v>
      </c>
      <c r="J23" s="177">
        <v>63907</v>
      </c>
      <c r="K23" s="178">
        <v>53409</v>
      </c>
      <c r="L23" s="179">
        <v>44556</v>
      </c>
      <c r="M23" s="178">
        <v>53409</v>
      </c>
      <c r="N23" s="177">
        <v>63907</v>
      </c>
      <c r="O23" s="21"/>
    </row>
    <row r="24" spans="1:15" ht="14.4" x14ac:dyDescent="0.3">
      <c r="A24">
        <v>9</v>
      </c>
      <c r="B24" s="167">
        <v>41499</v>
      </c>
      <c r="C24" s="167">
        <v>64916</v>
      </c>
      <c r="D24" s="167">
        <v>48354</v>
      </c>
      <c r="E24" s="167">
        <v>58105</v>
      </c>
      <c r="F24" s="167">
        <v>69534</v>
      </c>
      <c r="G24" s="21"/>
      <c r="H24" s="20">
        <v>9</v>
      </c>
      <c r="I24" s="177">
        <v>43295</v>
      </c>
      <c r="J24" s="177">
        <v>71895</v>
      </c>
      <c r="K24" s="178">
        <v>60085</v>
      </c>
      <c r="L24" s="179">
        <v>50126</v>
      </c>
      <c r="M24" s="178">
        <v>60085</v>
      </c>
      <c r="N24" s="177">
        <v>71895</v>
      </c>
      <c r="O24" s="21"/>
    </row>
    <row r="25" spans="1:15" ht="14.4" x14ac:dyDescent="0.3">
      <c r="A25">
        <v>10</v>
      </c>
      <c r="B25" s="167">
        <v>46110</v>
      </c>
      <c r="C25" s="167">
        <v>72129</v>
      </c>
      <c r="D25" s="167">
        <v>53727</v>
      </c>
      <c r="E25" s="167">
        <v>64561</v>
      </c>
      <c r="F25" s="167">
        <v>77260</v>
      </c>
      <c r="G25" s="21"/>
      <c r="H25" s="20">
        <v>10</v>
      </c>
      <c r="I25" s="177">
        <v>48105</v>
      </c>
      <c r="J25" s="177">
        <v>79883</v>
      </c>
      <c r="K25" s="178">
        <v>66761</v>
      </c>
      <c r="L25" s="179">
        <v>55695</v>
      </c>
      <c r="M25" s="178">
        <v>66761</v>
      </c>
      <c r="N25" s="177">
        <v>79883</v>
      </c>
      <c r="O25" s="21"/>
    </row>
    <row r="26" spans="1:15" ht="14.4" x14ac:dyDescent="0.3">
      <c r="A26">
        <v>11</v>
      </c>
      <c r="B26" s="167">
        <v>50721</v>
      </c>
      <c r="C26" s="167">
        <v>79342</v>
      </c>
      <c r="D26" s="167">
        <v>59099</v>
      </c>
      <c r="E26" s="167">
        <v>71017</v>
      </c>
      <c r="F26" s="167">
        <v>84986</v>
      </c>
      <c r="G26" s="21"/>
      <c r="H26" s="20">
        <v>11</v>
      </c>
      <c r="I26" s="177">
        <v>52916</v>
      </c>
      <c r="J26" s="177">
        <v>87872</v>
      </c>
      <c r="K26" s="178">
        <v>73437</v>
      </c>
      <c r="L26" s="179">
        <v>61265</v>
      </c>
      <c r="M26" s="178">
        <v>73437</v>
      </c>
      <c r="N26" s="177">
        <v>87872</v>
      </c>
      <c r="O26" s="21"/>
    </row>
    <row r="27" spans="1:15" ht="14.4" x14ac:dyDescent="0.3">
      <c r="A27">
        <v>12</v>
      </c>
      <c r="B27" s="167">
        <v>59943</v>
      </c>
      <c r="C27" s="167">
        <v>93768</v>
      </c>
      <c r="D27" s="167">
        <v>69845</v>
      </c>
      <c r="E27" s="167">
        <v>83929</v>
      </c>
      <c r="F27" s="167">
        <v>100438</v>
      </c>
      <c r="G27" s="21"/>
      <c r="H27" s="20">
        <v>12</v>
      </c>
      <c r="I27" s="180">
        <v>62537</v>
      </c>
      <c r="J27" s="180">
        <v>103848</v>
      </c>
      <c r="K27" s="180">
        <v>86789</v>
      </c>
      <c r="L27" s="181">
        <v>72403</v>
      </c>
      <c r="M27" s="180">
        <v>86789</v>
      </c>
      <c r="N27" s="180">
        <v>103848</v>
      </c>
      <c r="O27" s="21"/>
    </row>
    <row r="28" spans="1:15" ht="14.4" x14ac:dyDescent="0.3">
      <c r="A28">
        <v>13</v>
      </c>
      <c r="B28" s="167">
        <v>66117</v>
      </c>
      <c r="C28" s="167">
        <v>101972</v>
      </c>
      <c r="D28" s="167">
        <v>75956</v>
      </c>
      <c r="E28" s="167">
        <v>91272</v>
      </c>
      <c r="F28" s="167">
        <v>109225</v>
      </c>
      <c r="G28" s="21"/>
      <c r="H28" s="20">
        <v>13</v>
      </c>
      <c r="I28" s="178">
        <v>68879</v>
      </c>
      <c r="J28" s="178">
        <v>112854</v>
      </c>
      <c r="K28" s="178">
        <v>94316</v>
      </c>
      <c r="L28" s="178">
        <v>78682</v>
      </c>
      <c r="M28" s="178">
        <v>94316</v>
      </c>
      <c r="N28" s="178">
        <v>112854</v>
      </c>
      <c r="O28" s="21"/>
    </row>
    <row r="29" spans="1:15" ht="14.4" x14ac:dyDescent="0.3">
      <c r="A29">
        <v>14</v>
      </c>
      <c r="B29" s="167">
        <v>72291</v>
      </c>
      <c r="C29" s="167">
        <v>110175</v>
      </c>
      <c r="D29" s="167">
        <v>82066</v>
      </c>
      <c r="E29" s="167">
        <v>98615</v>
      </c>
      <c r="F29" s="167">
        <v>118012</v>
      </c>
      <c r="G29" s="21"/>
      <c r="H29" s="20">
        <v>14</v>
      </c>
      <c r="I29" s="178">
        <v>75222</v>
      </c>
      <c r="J29" s="178">
        <v>121861</v>
      </c>
      <c r="K29" s="178">
        <v>101843</v>
      </c>
      <c r="L29" s="178">
        <v>84962</v>
      </c>
      <c r="M29" s="178">
        <v>101843</v>
      </c>
      <c r="N29" s="178">
        <v>121861</v>
      </c>
      <c r="O29" s="21"/>
    </row>
    <row r="30" spans="1:15" ht="14.4" x14ac:dyDescent="0.3">
      <c r="A30">
        <v>15</v>
      </c>
      <c r="B30" s="167">
        <v>78465</v>
      </c>
      <c r="C30" s="167">
        <v>118379</v>
      </c>
      <c r="D30" s="167">
        <v>88177</v>
      </c>
      <c r="E30" s="167">
        <v>105958</v>
      </c>
      <c r="F30" s="167">
        <v>126800</v>
      </c>
      <c r="G30" s="21"/>
      <c r="H30" s="20">
        <v>15</v>
      </c>
      <c r="I30" s="178">
        <v>81564</v>
      </c>
      <c r="J30" s="178">
        <v>130867</v>
      </c>
      <c r="K30" s="178">
        <v>109370</v>
      </c>
      <c r="L30" s="178">
        <v>91241</v>
      </c>
      <c r="M30" s="178">
        <v>109370</v>
      </c>
      <c r="N30" s="178">
        <v>130867</v>
      </c>
      <c r="O30" s="21"/>
    </row>
    <row r="31" spans="1:15" ht="14.4" x14ac:dyDescent="0.3">
      <c r="A31">
        <v>16</v>
      </c>
      <c r="B31" s="167">
        <v>84639</v>
      </c>
      <c r="C31" s="167">
        <v>126582</v>
      </c>
      <c r="D31" s="167">
        <v>94287</v>
      </c>
      <c r="E31" s="167">
        <v>113300</v>
      </c>
      <c r="F31" s="167">
        <v>135587</v>
      </c>
      <c r="G31" s="21"/>
      <c r="H31" s="20">
        <v>16</v>
      </c>
      <c r="I31" s="178">
        <v>87907</v>
      </c>
      <c r="J31" s="178">
        <v>139874</v>
      </c>
      <c r="K31" s="178">
        <v>116896</v>
      </c>
      <c r="L31" s="178">
        <v>97520</v>
      </c>
      <c r="M31" s="178">
        <v>116896</v>
      </c>
      <c r="N31" s="178">
        <v>139874</v>
      </c>
      <c r="O31" s="21"/>
    </row>
    <row r="32" spans="1:15" ht="14.4" x14ac:dyDescent="0.3">
      <c r="A32">
        <v>17</v>
      </c>
      <c r="B32" s="167">
        <v>90813</v>
      </c>
      <c r="C32" s="167">
        <v>134786</v>
      </c>
      <c r="D32" s="167">
        <v>100398</v>
      </c>
      <c r="E32" s="167">
        <v>120643</v>
      </c>
      <c r="F32" s="167">
        <v>144374</v>
      </c>
      <c r="G32" s="21"/>
      <c r="H32" s="20">
        <v>17</v>
      </c>
      <c r="I32" s="178">
        <v>92249</v>
      </c>
      <c r="J32" s="178">
        <v>148880</v>
      </c>
      <c r="K32" s="178">
        <v>124423</v>
      </c>
      <c r="L32" s="178">
        <v>103799</v>
      </c>
      <c r="M32" s="178">
        <v>124423</v>
      </c>
      <c r="N32" s="178">
        <v>148880</v>
      </c>
      <c r="O32" s="21"/>
    </row>
    <row r="33" spans="1:15" ht="14.4" x14ac:dyDescent="0.3">
      <c r="A33">
        <v>18</v>
      </c>
      <c r="B33" s="167">
        <v>96988</v>
      </c>
      <c r="C33" s="167">
        <v>142990</v>
      </c>
      <c r="D33" s="167">
        <v>106509</v>
      </c>
      <c r="E33" s="167">
        <v>127986</v>
      </c>
      <c r="F33" s="167">
        <v>153161</v>
      </c>
      <c r="G33" s="21"/>
      <c r="H33" s="20">
        <v>18</v>
      </c>
      <c r="I33" s="178">
        <v>100592</v>
      </c>
      <c r="J33" s="178">
        <v>157887</v>
      </c>
      <c r="K33" s="178">
        <v>131950</v>
      </c>
      <c r="L33" s="178">
        <v>110079</v>
      </c>
      <c r="M33" s="178">
        <v>131950</v>
      </c>
      <c r="N33" s="178">
        <v>157887</v>
      </c>
      <c r="O33" s="21"/>
    </row>
    <row r="34" spans="1:15" ht="14.4" x14ac:dyDescent="0.3">
      <c r="A34">
        <v>19</v>
      </c>
      <c r="B34" s="167">
        <v>103162</v>
      </c>
      <c r="C34" s="167">
        <v>151193</v>
      </c>
      <c r="D34" s="167">
        <v>112619</v>
      </c>
      <c r="E34" s="167">
        <v>135329</v>
      </c>
      <c r="F34" s="167">
        <v>161948</v>
      </c>
      <c r="G34" s="21"/>
      <c r="H34" s="20">
        <v>19</v>
      </c>
      <c r="I34" s="178">
        <v>106934</v>
      </c>
      <c r="J34" s="178">
        <v>166893</v>
      </c>
      <c r="K34" s="178">
        <v>139477</v>
      </c>
      <c r="L34" s="178">
        <v>116358</v>
      </c>
      <c r="M34" s="178">
        <v>139477</v>
      </c>
      <c r="N34" s="178">
        <v>166893</v>
      </c>
      <c r="O34" s="21"/>
    </row>
    <row r="35" spans="1:15" ht="14.4" x14ac:dyDescent="0.3">
      <c r="A35">
        <v>20</v>
      </c>
      <c r="B35" s="167">
        <v>109336</v>
      </c>
      <c r="C35" s="167">
        <v>159397</v>
      </c>
      <c r="D35" s="167">
        <v>118730</v>
      </c>
      <c r="E35" s="167">
        <v>142672</v>
      </c>
      <c r="F35" s="167">
        <v>170735</v>
      </c>
      <c r="G35" s="21"/>
      <c r="H35" s="20">
        <v>20</v>
      </c>
      <c r="I35" s="178">
        <v>113276</v>
      </c>
      <c r="J35" s="178">
        <v>175899</v>
      </c>
      <c r="K35" s="178">
        <v>147004</v>
      </c>
      <c r="L35" s="178">
        <v>122637</v>
      </c>
      <c r="M35" s="178">
        <v>147004</v>
      </c>
      <c r="N35" s="178">
        <v>175899</v>
      </c>
      <c r="O35" s="21"/>
    </row>
    <row r="36" spans="1:15" ht="14.4" x14ac:dyDescent="0.3">
      <c r="A36">
        <v>21</v>
      </c>
      <c r="B36" s="167">
        <v>115510</v>
      </c>
      <c r="C36" s="167">
        <v>167600</v>
      </c>
      <c r="D36" s="167">
        <v>124840</v>
      </c>
      <c r="E36" s="167">
        <v>150015</v>
      </c>
      <c r="F36" s="167">
        <v>179523</v>
      </c>
      <c r="G36" s="21"/>
      <c r="H36" s="20">
        <v>21</v>
      </c>
      <c r="I36" s="178">
        <v>119619</v>
      </c>
      <c r="J36" s="178">
        <v>184906</v>
      </c>
      <c r="K36" s="178">
        <v>154351</v>
      </c>
      <c r="L36" s="178">
        <v>128916</v>
      </c>
      <c r="M36" s="178">
        <v>154351</v>
      </c>
      <c r="N36" s="178">
        <v>184906</v>
      </c>
      <c r="O36" s="21"/>
    </row>
    <row r="37" spans="1:15" ht="14.4" x14ac:dyDescent="0.3">
      <c r="A37">
        <v>22</v>
      </c>
      <c r="B37" s="167">
        <v>121684</v>
      </c>
      <c r="C37" s="167">
        <v>175804</v>
      </c>
      <c r="D37" s="167">
        <v>130951</v>
      </c>
      <c r="E37" s="167">
        <v>157357</v>
      </c>
      <c r="F37" s="167">
        <v>188310</v>
      </c>
      <c r="G37" s="21"/>
      <c r="H37" s="20">
        <v>22</v>
      </c>
      <c r="I37" s="178">
        <v>125961</v>
      </c>
      <c r="J37" s="178">
        <v>193912</v>
      </c>
      <c r="K37" s="178">
        <v>162057</v>
      </c>
      <c r="L37" s="178">
        <v>135196</v>
      </c>
      <c r="M37" s="178">
        <v>162057</v>
      </c>
      <c r="N37" s="178">
        <v>193912</v>
      </c>
      <c r="O37" s="21"/>
    </row>
    <row r="38" spans="1:15" ht="14.4" x14ac:dyDescent="0.3">
      <c r="A38">
        <v>23</v>
      </c>
      <c r="B38" s="167">
        <v>127858</v>
      </c>
      <c r="C38" s="167">
        <v>184007</v>
      </c>
      <c r="D38" s="167">
        <v>137061</v>
      </c>
      <c r="E38" s="167">
        <v>164700</v>
      </c>
      <c r="F38" s="167">
        <v>197097</v>
      </c>
      <c r="G38" s="21"/>
      <c r="H38" s="20">
        <v>23</v>
      </c>
      <c r="I38" s="178">
        <v>132304</v>
      </c>
      <c r="J38" s="178">
        <v>202919</v>
      </c>
      <c r="K38" s="178">
        <v>169584</v>
      </c>
      <c r="L38" s="178">
        <v>141475</v>
      </c>
      <c r="M38" s="178">
        <v>169584</v>
      </c>
      <c r="N38" s="178">
        <v>202919</v>
      </c>
      <c r="O38" s="21"/>
    </row>
    <row r="39" spans="1:15" ht="14.4" x14ac:dyDescent="0.3">
      <c r="A39">
        <v>24</v>
      </c>
      <c r="B39" s="167">
        <v>134032</v>
      </c>
      <c r="C39" s="167">
        <v>192211</v>
      </c>
      <c r="D39" s="167">
        <v>143172</v>
      </c>
      <c r="E39" s="167">
        <v>172043</v>
      </c>
      <c r="F39" s="167">
        <v>205884</v>
      </c>
      <c r="G39" s="21"/>
      <c r="H39" s="20">
        <v>24</v>
      </c>
      <c r="I39" s="178">
        <v>138646</v>
      </c>
      <c r="J39" s="178">
        <v>211925</v>
      </c>
      <c r="K39" s="178">
        <v>177111</v>
      </c>
      <c r="L39" s="178">
        <v>147754</v>
      </c>
      <c r="M39" s="178">
        <v>177111</v>
      </c>
      <c r="N39" s="178">
        <v>211925</v>
      </c>
      <c r="O39" s="21"/>
    </row>
    <row r="40" spans="1:15" ht="14.4" x14ac:dyDescent="0.3">
      <c r="A40">
        <v>25</v>
      </c>
      <c r="B40" s="167">
        <v>140790</v>
      </c>
      <c r="C40" s="167">
        <v>200824</v>
      </c>
      <c r="D40" s="167">
        <v>149587</v>
      </c>
      <c r="E40" s="167">
        <v>179752</v>
      </c>
      <c r="F40" s="167">
        <v>215109</v>
      </c>
      <c r="G40" s="21"/>
      <c r="H40" s="20">
        <v>25</v>
      </c>
      <c r="I40" s="178">
        <v>145529</v>
      </c>
      <c r="J40" s="178">
        <v>221298</v>
      </c>
      <c r="K40" s="178">
        <v>184944</v>
      </c>
      <c r="L40" s="178">
        <v>154289</v>
      </c>
      <c r="M40" s="178">
        <v>184944</v>
      </c>
      <c r="N40" s="178">
        <v>221298</v>
      </c>
      <c r="O40" s="21"/>
    </row>
    <row r="41" spans="1:15" ht="14.4" x14ac:dyDescent="0.3">
      <c r="A41">
        <v>26</v>
      </c>
      <c r="B41" s="167">
        <v>147547</v>
      </c>
      <c r="C41" s="167">
        <v>209436</v>
      </c>
      <c r="D41" s="167">
        <v>156002</v>
      </c>
      <c r="E41" s="167">
        <v>187461</v>
      </c>
      <c r="F41" s="167">
        <v>224335</v>
      </c>
      <c r="G41" s="21"/>
      <c r="H41" s="20">
        <v>26</v>
      </c>
      <c r="I41" s="178">
        <v>152411</v>
      </c>
      <c r="J41" s="178">
        <v>230671</v>
      </c>
      <c r="K41" s="178">
        <v>192777</v>
      </c>
      <c r="L41" s="178">
        <v>160824</v>
      </c>
      <c r="M41" s="178">
        <v>192777</v>
      </c>
      <c r="N41" s="178">
        <v>230671</v>
      </c>
      <c r="O41" s="21"/>
    </row>
    <row r="42" spans="1:15" ht="14.4" x14ac:dyDescent="0.3">
      <c r="A42">
        <v>27</v>
      </c>
      <c r="B42" s="167">
        <v>154305</v>
      </c>
      <c r="C42" s="167">
        <v>218049</v>
      </c>
      <c r="D42" s="167">
        <v>162418</v>
      </c>
      <c r="E42" s="167">
        <v>195170</v>
      </c>
      <c r="F42" s="167">
        <v>233560</v>
      </c>
      <c r="G42" s="21"/>
      <c r="H42" s="20">
        <v>27</v>
      </c>
      <c r="I42" s="178">
        <v>159294</v>
      </c>
      <c r="J42" s="178">
        <v>240044</v>
      </c>
      <c r="K42" s="178">
        <v>200611</v>
      </c>
      <c r="L42" s="178">
        <v>167359</v>
      </c>
      <c r="M42" s="178">
        <v>200611</v>
      </c>
      <c r="N42" s="178">
        <v>240044</v>
      </c>
      <c r="O42" s="21"/>
    </row>
    <row r="43" spans="1:15" ht="14.4" x14ac:dyDescent="0.3">
      <c r="A43">
        <v>28</v>
      </c>
      <c r="B43" s="167">
        <v>161062</v>
      </c>
      <c r="C43" s="167">
        <v>226661</v>
      </c>
      <c r="D43" s="167">
        <v>168833</v>
      </c>
      <c r="E43" s="167">
        <v>202878</v>
      </c>
      <c r="F43" s="167">
        <v>242785</v>
      </c>
      <c r="G43" s="21"/>
      <c r="H43" s="20">
        <v>28</v>
      </c>
      <c r="I43" s="178">
        <v>166176</v>
      </c>
      <c r="J43" s="178">
        <v>249416</v>
      </c>
      <c r="K43" s="178">
        <v>208444</v>
      </c>
      <c r="L43" s="178">
        <v>173893</v>
      </c>
      <c r="M43" s="178">
        <v>208444</v>
      </c>
      <c r="N43" s="178">
        <v>249416</v>
      </c>
      <c r="O43" s="21"/>
    </row>
    <row r="44" spans="1:15" ht="14.4" x14ac:dyDescent="0.3">
      <c r="A44">
        <v>29</v>
      </c>
      <c r="B44" s="167">
        <v>167820</v>
      </c>
      <c r="C44" s="167">
        <v>235274</v>
      </c>
      <c r="D44" s="167">
        <v>175248</v>
      </c>
      <c r="E44" s="167">
        <v>210587</v>
      </c>
      <c r="F44" s="167">
        <v>252010</v>
      </c>
      <c r="G44" s="21"/>
      <c r="H44" s="20">
        <v>29</v>
      </c>
      <c r="I44" s="178">
        <v>176059</v>
      </c>
      <c r="J44" s="178">
        <v>258789</v>
      </c>
      <c r="K44" s="178">
        <v>216277</v>
      </c>
      <c r="L44" s="178">
        <v>180428</v>
      </c>
      <c r="M44" s="178">
        <v>216277</v>
      </c>
      <c r="N44" s="178">
        <v>258789</v>
      </c>
      <c r="O44" s="21"/>
    </row>
    <row r="45" spans="1:15" ht="14.4" x14ac:dyDescent="0.3">
      <c r="A45">
        <v>30</v>
      </c>
      <c r="B45" s="167">
        <v>174577</v>
      </c>
      <c r="C45" s="167">
        <v>243887</v>
      </c>
      <c r="D45" s="167">
        <v>181663</v>
      </c>
      <c r="E45" s="167">
        <v>218296</v>
      </c>
      <c r="F45" s="167">
        <v>261236</v>
      </c>
      <c r="G45" s="21"/>
      <c r="H45" s="20">
        <v>30</v>
      </c>
      <c r="I45" s="178">
        <v>179942</v>
      </c>
      <c r="J45" s="178">
        <v>268162</v>
      </c>
      <c r="K45" s="178">
        <v>224110</v>
      </c>
      <c r="L45" s="178">
        <v>186963</v>
      </c>
      <c r="M45" s="178">
        <v>224110</v>
      </c>
      <c r="N45" s="178">
        <v>268162</v>
      </c>
      <c r="O45" s="21"/>
    </row>
    <row r="46" spans="1:15" ht="14.4" x14ac:dyDescent="0.3">
      <c r="A46">
        <v>31</v>
      </c>
      <c r="B46" s="167">
        <v>181335</v>
      </c>
      <c r="C46" s="167">
        <v>252499</v>
      </c>
      <c r="D46" s="167">
        <v>188078</v>
      </c>
      <c r="E46" s="167">
        <v>226005</v>
      </c>
      <c r="F46" s="167">
        <v>270461</v>
      </c>
      <c r="G46" s="21"/>
      <c r="H46" s="20">
        <v>31</v>
      </c>
      <c r="I46" s="178">
        <v>186824</v>
      </c>
      <c r="J46" s="178">
        <v>277535</v>
      </c>
      <c r="K46" s="178">
        <v>231943</v>
      </c>
      <c r="L46" s="178">
        <v>193498</v>
      </c>
      <c r="M46" s="178">
        <v>231943</v>
      </c>
      <c r="N46" s="178">
        <v>277535</v>
      </c>
      <c r="O46" s="21"/>
    </row>
    <row r="47" spans="1:15" ht="14.4" x14ac:dyDescent="0.3">
      <c r="A47">
        <v>32</v>
      </c>
      <c r="B47" s="167">
        <v>188092</v>
      </c>
      <c r="C47" s="167">
        <v>261112</v>
      </c>
      <c r="D47" s="167">
        <v>194493</v>
      </c>
      <c r="E47" s="167">
        <v>233714</v>
      </c>
      <c r="F47" s="167">
        <v>279686</v>
      </c>
      <c r="G47" s="21"/>
      <c r="H47" s="20">
        <v>32</v>
      </c>
      <c r="I47" s="178">
        <v>193707</v>
      </c>
      <c r="J47" s="178">
        <v>286908</v>
      </c>
      <c r="K47" s="178">
        <v>239776</v>
      </c>
      <c r="L47" s="178">
        <v>200033</v>
      </c>
      <c r="M47" s="178">
        <v>239776</v>
      </c>
      <c r="N47" s="178">
        <v>286908</v>
      </c>
      <c r="O47" s="21"/>
    </row>
    <row r="48" spans="1:15" ht="14.4" x14ac:dyDescent="0.3">
      <c r="A48">
        <v>33</v>
      </c>
      <c r="B48" s="167">
        <v>194850</v>
      </c>
      <c r="C48" s="167">
        <v>269724</v>
      </c>
      <c r="D48" s="167">
        <v>200909</v>
      </c>
      <c r="E48" s="167">
        <v>241423</v>
      </c>
      <c r="F48" s="167">
        <v>288911</v>
      </c>
      <c r="G48" s="21"/>
      <c r="H48" s="20">
        <v>33</v>
      </c>
      <c r="I48" s="178">
        <v>200589</v>
      </c>
      <c r="J48" s="178">
        <v>296281</v>
      </c>
      <c r="K48" s="178">
        <v>247610</v>
      </c>
      <c r="L48" s="178">
        <v>206568</v>
      </c>
      <c r="M48" s="178">
        <v>247610</v>
      </c>
      <c r="N48" s="178">
        <v>296281</v>
      </c>
      <c r="O48" s="21"/>
    </row>
    <row r="49" spans="1:15" ht="14.4" x14ac:dyDescent="0.3">
      <c r="A49">
        <v>34</v>
      </c>
      <c r="B49" s="167">
        <v>201607</v>
      </c>
      <c r="C49" s="167">
        <v>278337</v>
      </c>
      <c r="D49" s="167">
        <v>207324</v>
      </c>
      <c r="E49" s="167">
        <v>249131</v>
      </c>
      <c r="F49" s="167">
        <v>298137</v>
      </c>
      <c r="G49" s="21"/>
      <c r="H49" s="20">
        <v>34</v>
      </c>
      <c r="I49" s="178">
        <v>207472</v>
      </c>
      <c r="J49" s="178">
        <v>305653</v>
      </c>
      <c r="K49" s="178">
        <v>255443</v>
      </c>
      <c r="L49" s="178">
        <v>213102</v>
      </c>
      <c r="M49" s="178">
        <v>255443</v>
      </c>
      <c r="N49" s="178">
        <v>305653</v>
      </c>
      <c r="O49" s="21"/>
    </row>
    <row r="50" spans="1:15" ht="14.4" x14ac:dyDescent="0.3">
      <c r="A50">
        <v>35</v>
      </c>
      <c r="B50" s="167">
        <v>208365</v>
      </c>
      <c r="C50" s="167">
        <v>286949</v>
      </c>
      <c r="D50" s="167">
        <v>213739</v>
      </c>
      <c r="E50" s="167">
        <v>256840</v>
      </c>
      <c r="F50" s="167">
        <v>307362</v>
      </c>
      <c r="G50" s="21"/>
      <c r="H50" s="20">
        <v>35</v>
      </c>
      <c r="I50" s="178">
        <v>214354</v>
      </c>
      <c r="J50" s="178">
        <v>315026</v>
      </c>
      <c r="K50" s="178">
        <v>263276</v>
      </c>
      <c r="L50" s="178">
        <v>219637</v>
      </c>
      <c r="M50" s="178">
        <v>263276</v>
      </c>
      <c r="N50" s="178">
        <v>315026</v>
      </c>
      <c r="O50" s="21"/>
    </row>
    <row r="51" spans="1:15" ht="14.4" x14ac:dyDescent="0.3">
      <c r="A51">
        <v>36</v>
      </c>
      <c r="B51" s="167">
        <v>215122</v>
      </c>
      <c r="C51" s="167">
        <v>295562</v>
      </c>
      <c r="D51" s="167">
        <v>220154</v>
      </c>
      <c r="E51" s="167">
        <v>264549</v>
      </c>
      <c r="F51" s="167">
        <v>316587</v>
      </c>
      <c r="G51" s="21"/>
      <c r="H51" s="20">
        <v>36</v>
      </c>
      <c r="I51" s="178">
        <v>221237</v>
      </c>
      <c r="J51" s="178">
        <v>324399</v>
      </c>
      <c r="K51" s="178">
        <v>271109</v>
      </c>
      <c r="L51" s="178">
        <v>226172</v>
      </c>
      <c r="M51" s="178">
        <v>271109</v>
      </c>
      <c r="N51" s="178">
        <v>324399</v>
      </c>
      <c r="O51" s="21"/>
    </row>
    <row r="52" spans="1:15" ht="14.4" x14ac:dyDescent="0.3">
      <c r="A52">
        <v>37</v>
      </c>
      <c r="B52" s="167">
        <v>222582</v>
      </c>
      <c r="C52" s="167">
        <v>304604</v>
      </c>
      <c r="D52" s="167">
        <v>226889</v>
      </c>
      <c r="E52" s="167">
        <v>272642</v>
      </c>
      <c r="F52" s="167">
        <v>326272</v>
      </c>
      <c r="G52" s="21"/>
      <c r="H52" s="20">
        <v>37</v>
      </c>
      <c r="I52" s="178">
        <v>228755</v>
      </c>
      <c r="J52" s="178">
        <v>334153</v>
      </c>
      <c r="K52" s="178">
        <v>279261</v>
      </c>
      <c r="L52" s="178">
        <v>232973</v>
      </c>
      <c r="M52" s="178">
        <v>279261</v>
      </c>
      <c r="N52" s="178">
        <v>334153</v>
      </c>
      <c r="O52" s="21"/>
    </row>
    <row r="53" spans="1:15" ht="14.4" x14ac:dyDescent="0.3">
      <c r="A53">
        <v>38</v>
      </c>
      <c r="B53" s="167">
        <v>230042</v>
      </c>
      <c r="C53" s="167">
        <v>313646</v>
      </c>
      <c r="D53" s="167">
        <v>233624</v>
      </c>
      <c r="E53" s="167">
        <v>280735</v>
      </c>
      <c r="F53" s="167">
        <v>335957</v>
      </c>
      <c r="G53" s="21"/>
      <c r="H53" s="20">
        <v>38</v>
      </c>
      <c r="I53" s="178">
        <v>236273</v>
      </c>
      <c r="J53" s="178">
        <v>343908</v>
      </c>
      <c r="K53" s="178">
        <v>287413</v>
      </c>
      <c r="L53" s="178">
        <v>239773</v>
      </c>
      <c r="M53" s="178">
        <v>287413</v>
      </c>
      <c r="N53" s="178">
        <v>343908</v>
      </c>
      <c r="O53" s="21"/>
    </row>
    <row r="54" spans="1:15" ht="14.4" x14ac:dyDescent="0.3">
      <c r="A54">
        <v>39</v>
      </c>
      <c r="B54" s="167">
        <v>237501</v>
      </c>
      <c r="C54" s="167">
        <v>322688</v>
      </c>
      <c r="D54" s="167">
        <v>240359</v>
      </c>
      <c r="E54" s="167">
        <v>288828</v>
      </c>
      <c r="F54" s="167">
        <v>345642</v>
      </c>
      <c r="G54" s="21"/>
      <c r="H54" s="20">
        <v>39</v>
      </c>
      <c r="I54" s="178">
        <v>243790</v>
      </c>
      <c r="J54" s="178">
        <v>353662</v>
      </c>
      <c r="K54" s="178">
        <v>295565</v>
      </c>
      <c r="L54" s="178">
        <v>246574</v>
      </c>
      <c r="M54" s="178">
        <v>295565</v>
      </c>
      <c r="N54" s="178">
        <v>353662</v>
      </c>
      <c r="O54" s="21"/>
    </row>
    <row r="55" spans="1:15" ht="14.4" x14ac:dyDescent="0.3">
      <c r="A55">
        <v>40</v>
      </c>
      <c r="B55" s="167">
        <v>244961</v>
      </c>
      <c r="C55" s="167">
        <v>331729</v>
      </c>
      <c r="D55" s="167">
        <v>247094</v>
      </c>
      <c r="E55" s="167">
        <v>296921</v>
      </c>
      <c r="F55" s="167">
        <v>355327</v>
      </c>
      <c r="G55" s="21"/>
      <c r="H55" s="20">
        <v>40</v>
      </c>
      <c r="I55" s="178">
        <v>251308</v>
      </c>
      <c r="J55" s="178">
        <v>363416</v>
      </c>
      <c r="K55" s="178">
        <v>303717</v>
      </c>
      <c r="L55" s="178">
        <v>253375</v>
      </c>
      <c r="M55" s="178">
        <v>303717</v>
      </c>
      <c r="N55" s="178">
        <v>363416</v>
      </c>
      <c r="O55" s="21"/>
    </row>
    <row r="56" spans="1:15" ht="14.4" x14ac:dyDescent="0.3">
      <c r="A56">
        <v>41</v>
      </c>
      <c r="B56" s="167">
        <v>252421</v>
      </c>
      <c r="C56" s="167">
        <v>340771</v>
      </c>
      <c r="D56" s="167">
        <v>253829</v>
      </c>
      <c r="E56" s="167">
        <v>305014</v>
      </c>
      <c r="F56" s="167">
        <v>365012</v>
      </c>
      <c r="G56" s="21"/>
      <c r="H56" s="20">
        <v>41</v>
      </c>
      <c r="I56" s="178">
        <v>258826</v>
      </c>
      <c r="J56" s="178">
        <v>373170</v>
      </c>
      <c r="K56" s="178">
        <v>311869</v>
      </c>
      <c r="L56" s="178">
        <v>260175</v>
      </c>
      <c r="M56" s="178">
        <v>311869</v>
      </c>
      <c r="N56" s="178">
        <v>373170</v>
      </c>
      <c r="O56" s="21"/>
    </row>
    <row r="57" spans="1:15" ht="14.4" x14ac:dyDescent="0.3">
      <c r="A57">
        <v>42</v>
      </c>
      <c r="B57" s="167">
        <v>259881</v>
      </c>
      <c r="C57" s="167">
        <v>349813</v>
      </c>
      <c r="D57" s="167">
        <v>260564</v>
      </c>
      <c r="E57" s="167">
        <v>313108</v>
      </c>
      <c r="F57" s="167">
        <v>374697</v>
      </c>
      <c r="G57" s="21"/>
      <c r="H57" s="20">
        <v>42</v>
      </c>
      <c r="I57" s="178">
        <v>266344</v>
      </c>
      <c r="J57" s="178">
        <v>382925</v>
      </c>
      <c r="K57" s="178">
        <v>320021</v>
      </c>
      <c r="L57" s="178">
        <v>266976</v>
      </c>
      <c r="M57" s="178">
        <v>320021</v>
      </c>
      <c r="N57" s="178">
        <v>382925</v>
      </c>
      <c r="O57" s="21"/>
    </row>
    <row r="58" spans="1:15" ht="14.4" x14ac:dyDescent="0.3">
      <c r="A58">
        <v>43</v>
      </c>
      <c r="B58" s="167">
        <v>267340</v>
      </c>
      <c r="C58" s="167">
        <v>358855</v>
      </c>
      <c r="D58" s="167">
        <v>267298</v>
      </c>
      <c r="E58" s="167">
        <v>321201</v>
      </c>
      <c r="F58" s="167">
        <v>384381</v>
      </c>
      <c r="G58" s="21"/>
      <c r="H58" s="20">
        <v>43</v>
      </c>
      <c r="I58" s="178">
        <v>273861</v>
      </c>
      <c r="J58" s="178">
        <v>392679</v>
      </c>
      <c r="K58" s="178">
        <v>328172</v>
      </c>
      <c r="L58" s="178">
        <v>273777</v>
      </c>
      <c r="M58" s="178">
        <v>328172</v>
      </c>
      <c r="N58" s="178">
        <v>392679</v>
      </c>
      <c r="O58" s="21"/>
    </row>
    <row r="59" spans="1:15" ht="14.4" x14ac:dyDescent="0.3">
      <c r="A59">
        <v>44</v>
      </c>
      <c r="B59" s="167">
        <v>274800</v>
      </c>
      <c r="C59" s="167">
        <v>367897</v>
      </c>
      <c r="D59" s="167">
        <v>274033</v>
      </c>
      <c r="E59" s="167">
        <v>329294</v>
      </c>
      <c r="F59" s="167">
        <v>394066</v>
      </c>
      <c r="G59" s="21"/>
      <c r="H59" s="20">
        <v>44</v>
      </c>
      <c r="I59" s="178">
        <v>281379</v>
      </c>
      <c r="J59" s="178">
        <v>402433</v>
      </c>
      <c r="K59" s="178">
        <v>336324</v>
      </c>
      <c r="L59" s="178">
        <v>280577</v>
      </c>
      <c r="M59" s="178">
        <v>336324</v>
      </c>
      <c r="N59" s="178">
        <v>402433</v>
      </c>
      <c r="O59" s="21"/>
    </row>
    <row r="60" spans="1:15" ht="14.4" x14ac:dyDescent="0.3">
      <c r="A60">
        <v>45</v>
      </c>
      <c r="B60" s="167">
        <v>282260</v>
      </c>
      <c r="C60" s="167">
        <v>376939</v>
      </c>
      <c r="D60" s="167">
        <v>280768</v>
      </c>
      <c r="E60" s="167">
        <v>337387</v>
      </c>
      <c r="F60" s="167">
        <v>403751</v>
      </c>
      <c r="G60" s="21"/>
      <c r="H60" s="20">
        <v>45</v>
      </c>
      <c r="I60" s="178">
        <v>288897</v>
      </c>
      <c r="J60" s="178">
        <v>412187</v>
      </c>
      <c r="K60" s="178">
        <v>344476</v>
      </c>
      <c r="L60" s="178">
        <v>287378</v>
      </c>
      <c r="M60" s="178">
        <v>344476</v>
      </c>
      <c r="N60" s="178">
        <v>412187</v>
      </c>
      <c r="O60" s="21"/>
    </row>
    <row r="61" spans="1:15" ht="14.4" x14ac:dyDescent="0.3">
      <c r="A61">
        <v>46</v>
      </c>
      <c r="B61" s="167">
        <v>289720</v>
      </c>
      <c r="C61" s="167">
        <v>385980</v>
      </c>
      <c r="D61" s="167">
        <v>287503</v>
      </c>
      <c r="E61" s="167">
        <v>345480</v>
      </c>
      <c r="F61" s="167">
        <v>413436</v>
      </c>
      <c r="G61" s="21"/>
      <c r="H61" s="20">
        <v>46</v>
      </c>
      <c r="I61" s="178">
        <v>296415</v>
      </c>
      <c r="J61" s="178">
        <v>421942</v>
      </c>
      <c r="K61" s="178">
        <v>352628</v>
      </c>
      <c r="L61" s="178">
        <v>294179</v>
      </c>
      <c r="M61" s="178">
        <v>352628</v>
      </c>
      <c r="N61" s="178">
        <v>421942</v>
      </c>
      <c r="O61" s="21"/>
    </row>
    <row r="62" spans="1:15" ht="14.4" x14ac:dyDescent="0.3">
      <c r="A62">
        <v>47</v>
      </c>
      <c r="B62" s="167">
        <v>297179</v>
      </c>
      <c r="C62" s="167">
        <v>395022</v>
      </c>
      <c r="D62" s="167">
        <v>294238</v>
      </c>
      <c r="E62" s="167">
        <v>353573</v>
      </c>
      <c r="F62" s="167">
        <v>423121</v>
      </c>
      <c r="G62" s="21"/>
      <c r="H62" s="20">
        <v>47</v>
      </c>
      <c r="I62" s="178">
        <v>303932</v>
      </c>
      <c r="J62" s="178">
        <v>431696</v>
      </c>
      <c r="K62" s="178">
        <v>360780</v>
      </c>
      <c r="L62" s="178">
        <v>300979</v>
      </c>
      <c r="M62" s="178">
        <v>360780</v>
      </c>
      <c r="N62" s="178">
        <v>431696</v>
      </c>
      <c r="O62" s="21"/>
    </row>
    <row r="63" spans="1:15" ht="14.4" x14ac:dyDescent="0.3">
      <c r="A63">
        <v>48</v>
      </c>
      <c r="B63" s="167">
        <v>304639</v>
      </c>
      <c r="C63" s="167">
        <v>404064</v>
      </c>
      <c r="D63" s="167">
        <v>300973</v>
      </c>
      <c r="E63" s="167">
        <v>361666</v>
      </c>
      <c r="F63" s="167">
        <v>432806</v>
      </c>
      <c r="G63" s="21"/>
      <c r="H63" s="20">
        <v>48</v>
      </c>
      <c r="I63" s="178">
        <v>311450</v>
      </c>
      <c r="J63" s="178">
        <v>441450</v>
      </c>
      <c r="K63" s="178">
        <v>368932</v>
      </c>
      <c r="L63" s="178">
        <v>307780</v>
      </c>
      <c r="M63" s="178">
        <v>368932</v>
      </c>
      <c r="N63" s="178">
        <v>441450</v>
      </c>
      <c r="O63" s="21"/>
    </row>
    <row r="64" spans="1:15" ht="14.4" x14ac:dyDescent="0.3">
      <c r="A64">
        <v>49</v>
      </c>
      <c r="B64" s="167">
        <v>312393</v>
      </c>
      <c r="C64" s="167">
        <v>413556</v>
      </c>
      <c r="D64" s="167">
        <v>308044</v>
      </c>
      <c r="E64" s="167">
        <v>370162</v>
      </c>
      <c r="F64" s="167">
        <v>442974</v>
      </c>
      <c r="G64" s="21"/>
      <c r="H64" s="20">
        <v>49</v>
      </c>
      <c r="I64" s="178">
        <v>319198</v>
      </c>
      <c r="J64" s="178">
        <v>451601</v>
      </c>
      <c r="K64" s="178">
        <v>377416</v>
      </c>
      <c r="L64" s="178">
        <v>314857</v>
      </c>
      <c r="M64" s="178">
        <v>377416</v>
      </c>
      <c r="N64" s="178">
        <v>451601</v>
      </c>
      <c r="O64" s="21"/>
    </row>
    <row r="65" spans="1:15" ht="14.4" x14ac:dyDescent="0.3">
      <c r="A65">
        <v>50</v>
      </c>
      <c r="B65" s="167">
        <v>320147</v>
      </c>
      <c r="C65" s="167">
        <v>423049</v>
      </c>
      <c r="D65" s="167">
        <v>315114</v>
      </c>
      <c r="E65" s="167">
        <v>378659</v>
      </c>
      <c r="F65" s="167">
        <v>453141</v>
      </c>
      <c r="G65" s="21"/>
      <c r="H65" s="20">
        <v>50</v>
      </c>
      <c r="I65" s="178">
        <v>326946</v>
      </c>
      <c r="J65" s="178">
        <v>461752</v>
      </c>
      <c r="K65" s="178">
        <v>385899</v>
      </c>
      <c r="L65" s="178">
        <v>321935</v>
      </c>
      <c r="M65" s="178">
        <v>385899</v>
      </c>
      <c r="N65" s="178">
        <v>461752</v>
      </c>
      <c r="O65" s="21"/>
    </row>
    <row r="66" spans="1:15" ht="14.4" x14ac:dyDescent="0.3">
      <c r="A66">
        <v>51</v>
      </c>
      <c r="B66" s="167">
        <v>327901</v>
      </c>
      <c r="C66" s="167">
        <v>432541</v>
      </c>
      <c r="D66" s="167">
        <v>322185</v>
      </c>
      <c r="E66" s="167">
        <v>387155</v>
      </c>
      <c r="F66" s="167">
        <v>463309</v>
      </c>
      <c r="G66" s="21"/>
      <c r="H66" s="20">
        <v>51</v>
      </c>
      <c r="I66" s="178">
        <v>334694</v>
      </c>
      <c r="J66" s="178">
        <v>471904</v>
      </c>
      <c r="K66" s="178">
        <v>394383</v>
      </c>
      <c r="L66" s="178">
        <v>329012</v>
      </c>
      <c r="M66" s="178">
        <v>394383</v>
      </c>
      <c r="N66" s="178">
        <v>471904</v>
      </c>
      <c r="O66" s="21"/>
    </row>
    <row r="67" spans="1:15" ht="14.4" x14ac:dyDescent="0.3">
      <c r="A67">
        <v>52</v>
      </c>
      <c r="B67" s="167">
        <v>335655</v>
      </c>
      <c r="C67" s="167">
        <v>442033</v>
      </c>
      <c r="D67" s="167">
        <v>329255</v>
      </c>
      <c r="E67" s="167">
        <v>395651</v>
      </c>
      <c r="F67" s="167">
        <v>473476</v>
      </c>
      <c r="G67" s="21"/>
      <c r="H67" s="20">
        <v>52</v>
      </c>
      <c r="I67" s="178">
        <v>342442</v>
      </c>
      <c r="J67" s="178">
        <v>482055</v>
      </c>
      <c r="K67" s="178">
        <v>402866</v>
      </c>
      <c r="L67" s="178">
        <v>336090</v>
      </c>
      <c r="M67" s="178">
        <v>402866</v>
      </c>
      <c r="N67" s="178">
        <v>482055</v>
      </c>
      <c r="O67" s="21"/>
    </row>
    <row r="68" spans="1:15" ht="14.4" x14ac:dyDescent="0.3">
      <c r="A68">
        <v>53</v>
      </c>
      <c r="B68" s="167">
        <v>343409</v>
      </c>
      <c r="C68" s="167">
        <v>451525</v>
      </c>
      <c r="D68" s="167">
        <v>336326</v>
      </c>
      <c r="E68" s="167">
        <v>404148</v>
      </c>
      <c r="F68" s="167">
        <v>483644</v>
      </c>
      <c r="G68" s="21"/>
      <c r="H68" s="20">
        <v>53</v>
      </c>
      <c r="I68" s="178">
        <v>350190</v>
      </c>
      <c r="J68" s="178">
        <v>492206</v>
      </c>
      <c r="K68" s="178">
        <v>411350</v>
      </c>
      <c r="L68" s="178">
        <v>343167</v>
      </c>
      <c r="M68" s="178">
        <v>411350</v>
      </c>
      <c r="N68" s="178">
        <v>492206</v>
      </c>
      <c r="O68" s="21"/>
    </row>
    <row r="69" spans="1:15" ht="14.4" x14ac:dyDescent="0.3">
      <c r="A69">
        <v>54</v>
      </c>
      <c r="B69" s="167">
        <v>351163</v>
      </c>
      <c r="C69" s="167">
        <v>461018</v>
      </c>
      <c r="D69" s="167">
        <v>343396</v>
      </c>
      <c r="E69" s="167">
        <v>412644</v>
      </c>
      <c r="F69" s="167">
        <v>493811</v>
      </c>
      <c r="G69" s="21"/>
      <c r="H69" s="20">
        <v>54</v>
      </c>
      <c r="I69" s="178">
        <v>357398</v>
      </c>
      <c r="J69" s="178">
        <v>502357</v>
      </c>
      <c r="K69" s="178">
        <v>419834</v>
      </c>
      <c r="L69" s="178">
        <v>350245</v>
      </c>
      <c r="M69" s="178">
        <v>419834</v>
      </c>
      <c r="N69" s="178">
        <v>502357</v>
      </c>
      <c r="O69" s="21"/>
    </row>
    <row r="70" spans="1:15" ht="14.4" x14ac:dyDescent="0.3">
      <c r="A70">
        <v>55</v>
      </c>
      <c r="B70" s="167">
        <v>358917</v>
      </c>
      <c r="C70" s="167">
        <v>470510</v>
      </c>
      <c r="D70" s="167">
        <v>350467</v>
      </c>
      <c r="E70" s="167">
        <v>421140</v>
      </c>
      <c r="F70" s="167">
        <v>503979</v>
      </c>
      <c r="G70" s="21"/>
      <c r="H70" s="20">
        <v>55</v>
      </c>
      <c r="I70" s="178">
        <v>365686</v>
      </c>
      <c r="J70" s="178">
        <v>512508</v>
      </c>
      <c r="K70" s="178">
        <v>428317</v>
      </c>
      <c r="L70" s="178">
        <v>357322</v>
      </c>
      <c r="M70" s="178">
        <v>428317</v>
      </c>
      <c r="N70" s="178">
        <v>512508</v>
      </c>
      <c r="O70" s="21"/>
    </row>
    <row r="71" spans="1:15" ht="14.4" x14ac:dyDescent="0.3">
      <c r="A71">
        <v>56</v>
      </c>
      <c r="B71" s="167">
        <v>366671</v>
      </c>
      <c r="C71" s="167">
        <v>480002</v>
      </c>
      <c r="D71" s="167">
        <v>357537</v>
      </c>
      <c r="E71" s="167">
        <v>429637</v>
      </c>
      <c r="F71" s="167">
        <v>514146</v>
      </c>
      <c r="G71" s="21"/>
      <c r="H71" s="20">
        <v>56</v>
      </c>
      <c r="I71" s="178">
        <v>373434</v>
      </c>
      <c r="J71" s="178">
        <v>522659</v>
      </c>
      <c r="K71" s="178">
        <v>436801</v>
      </c>
      <c r="L71" s="178">
        <v>364399</v>
      </c>
      <c r="M71" s="178">
        <v>436801</v>
      </c>
      <c r="N71" s="178">
        <v>522659</v>
      </c>
      <c r="O71" s="21"/>
    </row>
    <row r="72" spans="1:15" ht="14.4" x14ac:dyDescent="0.3">
      <c r="A72">
        <v>57</v>
      </c>
      <c r="B72" s="167">
        <v>374425</v>
      </c>
      <c r="C72" s="167">
        <v>489494</v>
      </c>
      <c r="D72" s="167">
        <v>364608</v>
      </c>
      <c r="E72" s="167">
        <v>438133</v>
      </c>
      <c r="F72" s="167">
        <v>524314</v>
      </c>
      <c r="G72" s="21"/>
      <c r="H72" s="20">
        <v>57</v>
      </c>
      <c r="I72" s="178">
        <v>381182</v>
      </c>
      <c r="J72" s="178">
        <v>532811</v>
      </c>
      <c r="K72" s="178">
        <v>445284</v>
      </c>
      <c r="L72" s="178">
        <v>371477</v>
      </c>
      <c r="M72" s="178">
        <v>445284</v>
      </c>
      <c r="N72" s="178">
        <v>532811</v>
      </c>
      <c r="O72" s="21"/>
    </row>
    <row r="73" spans="1:15" ht="14.4" x14ac:dyDescent="0.3">
      <c r="A73">
        <v>58</v>
      </c>
      <c r="B73" s="167">
        <v>382179</v>
      </c>
      <c r="C73" s="167">
        <v>498987</v>
      </c>
      <c r="D73" s="167">
        <v>371678</v>
      </c>
      <c r="E73" s="167">
        <v>446629</v>
      </c>
      <c r="F73" s="167">
        <v>534481</v>
      </c>
      <c r="G73" s="21"/>
      <c r="H73" s="20">
        <v>58</v>
      </c>
      <c r="I73" s="178">
        <v>388930</v>
      </c>
      <c r="J73" s="178">
        <v>542962</v>
      </c>
      <c r="K73" s="178">
        <v>453768</v>
      </c>
      <c r="L73" s="178">
        <v>378554</v>
      </c>
      <c r="M73" s="178">
        <v>453768</v>
      </c>
      <c r="N73" s="178">
        <v>542962</v>
      </c>
      <c r="O73" s="21"/>
    </row>
    <row r="74" spans="1:15" ht="14.4" x14ac:dyDescent="0.3">
      <c r="A74">
        <v>59</v>
      </c>
      <c r="B74" s="167">
        <v>389933</v>
      </c>
      <c r="C74" s="167">
        <v>508479</v>
      </c>
      <c r="D74" s="167">
        <v>378749</v>
      </c>
      <c r="E74" s="167">
        <v>455126</v>
      </c>
      <c r="F74" s="167">
        <v>544649</v>
      </c>
      <c r="G74" s="21"/>
      <c r="H74" s="20">
        <v>59</v>
      </c>
      <c r="I74" s="178">
        <v>396678</v>
      </c>
      <c r="J74" s="178">
        <v>553113</v>
      </c>
      <c r="K74" s="178">
        <v>462251</v>
      </c>
      <c r="L74" s="178">
        <v>385632</v>
      </c>
      <c r="M74" s="178">
        <v>462251</v>
      </c>
      <c r="N74" s="178">
        <v>553113</v>
      </c>
      <c r="O74" s="21"/>
    </row>
    <row r="75" spans="1:15" ht="14.4" x14ac:dyDescent="0.3">
      <c r="A75">
        <v>60</v>
      </c>
      <c r="B75" s="167">
        <v>397687</v>
      </c>
      <c r="C75" s="167">
        <v>517971</v>
      </c>
      <c r="D75" s="167">
        <v>385819</v>
      </c>
      <c r="E75" s="167">
        <v>463622</v>
      </c>
      <c r="F75" s="167">
        <v>554816</v>
      </c>
      <c r="G75" s="21"/>
      <c r="H75" s="20">
        <v>60</v>
      </c>
      <c r="I75" s="178">
        <v>404426</v>
      </c>
      <c r="J75" s="178">
        <v>563264</v>
      </c>
      <c r="K75" s="178">
        <v>470735</v>
      </c>
      <c r="L75" s="178">
        <v>392709</v>
      </c>
      <c r="M75" s="178">
        <v>470735</v>
      </c>
      <c r="N75" s="178">
        <v>563264</v>
      </c>
      <c r="O75" s="21"/>
    </row>
    <row r="76" spans="1:15" ht="14.4" x14ac:dyDescent="0.3">
      <c r="A76">
        <v>61</v>
      </c>
      <c r="B76" s="167">
        <v>405827</v>
      </c>
      <c r="C76" s="167">
        <v>527936</v>
      </c>
      <c r="D76" s="167">
        <v>393242</v>
      </c>
      <c r="E76" s="167">
        <v>472542</v>
      </c>
      <c r="F76" s="167">
        <v>565490</v>
      </c>
      <c r="G76" s="21"/>
      <c r="H76" s="20">
        <v>61</v>
      </c>
      <c r="I76" s="178">
        <v>412489</v>
      </c>
      <c r="J76" s="178">
        <v>573828</v>
      </c>
      <c r="K76" s="178">
        <v>479564</v>
      </c>
      <c r="L76" s="178">
        <v>400074</v>
      </c>
      <c r="M76" s="178">
        <v>479564</v>
      </c>
      <c r="N76" s="178">
        <v>573828</v>
      </c>
      <c r="O76" s="21"/>
    </row>
    <row r="77" spans="1:15" ht="14.4" x14ac:dyDescent="0.3">
      <c r="A77">
        <v>62</v>
      </c>
      <c r="B77" s="167">
        <v>413968</v>
      </c>
      <c r="C77" s="167">
        <v>537901</v>
      </c>
      <c r="D77" s="167">
        <v>400664</v>
      </c>
      <c r="E77" s="167">
        <v>481461</v>
      </c>
      <c r="F77" s="167">
        <v>576164</v>
      </c>
      <c r="G77" s="21"/>
      <c r="H77" s="20">
        <v>62</v>
      </c>
      <c r="I77" s="178">
        <v>420552</v>
      </c>
      <c r="J77" s="178">
        <v>584392</v>
      </c>
      <c r="K77" s="178">
        <v>488392</v>
      </c>
      <c r="L77" s="178">
        <v>407440</v>
      </c>
      <c r="M77" s="178">
        <v>488392</v>
      </c>
      <c r="N77" s="178">
        <v>584392</v>
      </c>
      <c r="O77" s="21"/>
    </row>
    <row r="78" spans="1:15" ht="14.4" x14ac:dyDescent="0.3">
      <c r="A78">
        <v>63</v>
      </c>
      <c r="B78" s="167">
        <v>422108</v>
      </c>
      <c r="C78" s="167">
        <v>547867</v>
      </c>
      <c r="D78" s="167">
        <v>408087</v>
      </c>
      <c r="E78" s="167">
        <v>490381</v>
      </c>
      <c r="F78" s="167">
        <v>586838</v>
      </c>
      <c r="G78" s="21"/>
      <c r="H78" s="20">
        <v>63</v>
      </c>
      <c r="I78" s="178">
        <v>428616</v>
      </c>
      <c r="J78" s="178">
        <v>594956</v>
      </c>
      <c r="K78" s="178">
        <v>497221</v>
      </c>
      <c r="L78" s="178">
        <v>414805</v>
      </c>
      <c r="M78" s="178">
        <v>497221</v>
      </c>
      <c r="N78" s="178">
        <v>594956</v>
      </c>
      <c r="O78" s="21"/>
    </row>
    <row r="79" spans="1:15" ht="14.4" x14ac:dyDescent="0.3">
      <c r="A79">
        <v>64</v>
      </c>
      <c r="B79" s="167">
        <v>430248</v>
      </c>
      <c r="C79" s="167">
        <v>557832</v>
      </c>
      <c r="D79" s="167">
        <v>415510</v>
      </c>
      <c r="E79" s="167">
        <v>499300</v>
      </c>
      <c r="F79" s="167">
        <v>597512</v>
      </c>
      <c r="G79" s="21"/>
      <c r="H79" s="20">
        <v>64</v>
      </c>
      <c r="I79" s="178">
        <v>436679</v>
      </c>
      <c r="J79" s="178">
        <v>605520</v>
      </c>
      <c r="K79" s="178">
        <v>506049</v>
      </c>
      <c r="L79" s="178">
        <v>422170</v>
      </c>
      <c r="M79" s="178">
        <v>506049</v>
      </c>
      <c r="N79" s="178">
        <v>605520</v>
      </c>
      <c r="O79" s="21"/>
    </row>
    <row r="80" spans="1:15" ht="14.4" x14ac:dyDescent="0.3">
      <c r="A80">
        <v>65</v>
      </c>
      <c r="B80" s="167">
        <v>438389</v>
      </c>
      <c r="C80" s="167">
        <v>567797</v>
      </c>
      <c r="D80" s="167">
        <v>422932</v>
      </c>
      <c r="E80" s="167">
        <v>508220</v>
      </c>
      <c r="F80" s="167">
        <v>608186</v>
      </c>
      <c r="G80" s="21"/>
      <c r="H80" s="20">
        <v>65</v>
      </c>
      <c r="I80" s="178">
        <v>444742</v>
      </c>
      <c r="J80" s="178">
        <v>616084</v>
      </c>
      <c r="K80" s="178">
        <v>514878</v>
      </c>
      <c r="L80" s="178">
        <v>429535</v>
      </c>
      <c r="M80" s="178">
        <v>514878</v>
      </c>
      <c r="N80" s="178">
        <v>616084</v>
      </c>
      <c r="O80" s="21"/>
    </row>
    <row r="81" spans="1:15" ht="14.4" x14ac:dyDescent="0.3">
      <c r="A81">
        <v>66</v>
      </c>
      <c r="B81" s="167">
        <v>446529</v>
      </c>
      <c r="C81" s="167">
        <v>577762</v>
      </c>
      <c r="D81" s="167">
        <v>430355</v>
      </c>
      <c r="E81" s="167">
        <v>517139</v>
      </c>
      <c r="F81" s="167">
        <v>618860</v>
      </c>
      <c r="G81" s="21"/>
      <c r="H81" s="20">
        <v>66</v>
      </c>
      <c r="I81" s="178">
        <v>452805</v>
      </c>
      <c r="J81" s="178">
        <v>626648</v>
      </c>
      <c r="K81" s="178">
        <v>523707</v>
      </c>
      <c r="L81" s="178">
        <v>436901</v>
      </c>
      <c r="M81" s="178">
        <v>523707</v>
      </c>
      <c r="N81" s="178">
        <v>626648</v>
      </c>
      <c r="O81" s="21"/>
    </row>
    <row r="82" spans="1:15" ht="14.4" x14ac:dyDescent="0.3">
      <c r="A82">
        <v>67</v>
      </c>
      <c r="B82" s="167">
        <v>454669</v>
      </c>
      <c r="C82" s="167">
        <v>587727</v>
      </c>
      <c r="D82" s="167">
        <v>437778</v>
      </c>
      <c r="E82" s="167">
        <v>526059</v>
      </c>
      <c r="F82" s="167">
        <v>629534</v>
      </c>
      <c r="G82" s="21"/>
      <c r="H82" s="20">
        <v>67</v>
      </c>
      <c r="I82" s="178">
        <v>460868</v>
      </c>
      <c r="J82" s="178">
        <v>637212</v>
      </c>
      <c r="K82" s="178">
        <v>532535</v>
      </c>
      <c r="L82" s="178">
        <v>444266</v>
      </c>
      <c r="M82" s="178">
        <v>532535</v>
      </c>
      <c r="N82" s="178">
        <v>637212</v>
      </c>
      <c r="O82" s="21"/>
    </row>
    <row r="83" spans="1:15" ht="14.4" x14ac:dyDescent="0.3">
      <c r="A83">
        <v>68</v>
      </c>
      <c r="B83" s="167">
        <v>462810</v>
      </c>
      <c r="C83" s="167">
        <v>597692</v>
      </c>
      <c r="D83" s="167">
        <v>445200</v>
      </c>
      <c r="E83" s="167">
        <v>534978</v>
      </c>
      <c r="F83" s="167">
        <v>640208</v>
      </c>
      <c r="G83" s="21"/>
      <c r="H83" s="20">
        <v>68</v>
      </c>
      <c r="I83" s="178">
        <v>468931</v>
      </c>
      <c r="J83" s="178">
        <v>647776</v>
      </c>
      <c r="K83" s="178">
        <v>541364</v>
      </c>
      <c r="L83" s="178">
        <v>451631</v>
      </c>
      <c r="M83" s="178">
        <v>541364</v>
      </c>
      <c r="N83" s="178">
        <v>647776</v>
      </c>
      <c r="O83" s="21"/>
    </row>
    <row r="84" spans="1:15" ht="14.4" x14ac:dyDescent="0.3">
      <c r="A84">
        <v>69</v>
      </c>
      <c r="B84" s="167">
        <v>470950</v>
      </c>
      <c r="C84" s="167">
        <v>607658</v>
      </c>
      <c r="D84" s="167">
        <v>452623</v>
      </c>
      <c r="E84" s="167">
        <v>543898</v>
      </c>
      <c r="F84" s="167">
        <v>650882</v>
      </c>
      <c r="G84" s="21"/>
      <c r="H84" s="20">
        <v>69</v>
      </c>
      <c r="I84" s="178">
        <v>476995</v>
      </c>
      <c r="J84" s="178">
        <v>658340</v>
      </c>
      <c r="K84" s="178">
        <v>550192</v>
      </c>
      <c r="L84" s="178">
        <v>458996</v>
      </c>
      <c r="M84" s="178">
        <v>550192</v>
      </c>
      <c r="N84" s="178">
        <v>658340</v>
      </c>
      <c r="O84" s="21"/>
    </row>
    <row r="85" spans="1:15" ht="14.4" x14ac:dyDescent="0.3">
      <c r="A85">
        <v>70</v>
      </c>
      <c r="B85" s="167">
        <v>479090</v>
      </c>
      <c r="C85" s="167">
        <v>617623</v>
      </c>
      <c r="D85" s="167">
        <v>460046</v>
      </c>
      <c r="E85" s="167">
        <v>522817</v>
      </c>
      <c r="F85" s="167">
        <v>661556</v>
      </c>
      <c r="G85" s="21"/>
      <c r="H85" s="20">
        <v>70</v>
      </c>
      <c r="I85" s="178">
        <v>485058</v>
      </c>
      <c r="J85" s="178">
        <v>668904</v>
      </c>
      <c r="K85" s="178">
        <v>559021</v>
      </c>
      <c r="L85" s="178">
        <v>466362</v>
      </c>
      <c r="M85" s="178">
        <v>559021</v>
      </c>
      <c r="N85" s="178">
        <v>668904</v>
      </c>
      <c r="O85" s="21"/>
    </row>
    <row r="86" spans="1:15" ht="14.4" x14ac:dyDescent="0.3">
      <c r="A86">
        <v>71</v>
      </c>
      <c r="B86" s="167">
        <v>487231</v>
      </c>
      <c r="C86" s="167">
        <v>627588</v>
      </c>
      <c r="D86" s="167">
        <v>467468</v>
      </c>
      <c r="E86" s="167">
        <v>561737</v>
      </c>
      <c r="F86" s="167">
        <v>672230</v>
      </c>
      <c r="G86" s="21"/>
      <c r="H86" s="20">
        <v>71</v>
      </c>
      <c r="I86" s="178">
        <v>493121</v>
      </c>
      <c r="J86" s="178">
        <v>679468</v>
      </c>
      <c r="K86" s="178">
        <v>567849</v>
      </c>
      <c r="L86" s="178">
        <v>473727</v>
      </c>
      <c r="M86" s="178">
        <v>567849</v>
      </c>
      <c r="N86" s="178">
        <v>679468</v>
      </c>
      <c r="O86" s="21"/>
    </row>
    <row r="87" spans="1:15" ht="14.4" x14ac:dyDescent="0.3">
      <c r="A87">
        <v>72</v>
      </c>
      <c r="B87" s="167">
        <v>495371</v>
      </c>
      <c r="C87" s="167">
        <v>637553</v>
      </c>
      <c r="D87" s="167">
        <v>474891</v>
      </c>
      <c r="E87" s="167">
        <v>570656</v>
      </c>
      <c r="F87" s="167">
        <v>682904</v>
      </c>
      <c r="G87" s="21"/>
      <c r="H87" s="20">
        <v>72</v>
      </c>
      <c r="I87" s="178">
        <v>501184</v>
      </c>
      <c r="J87" s="178">
        <v>690032</v>
      </c>
      <c r="K87" s="178">
        <v>576678</v>
      </c>
      <c r="L87" s="178">
        <v>481092</v>
      </c>
      <c r="M87" s="178">
        <v>576678</v>
      </c>
      <c r="N87" s="178">
        <v>690032</v>
      </c>
      <c r="O87" s="21"/>
    </row>
    <row r="88" spans="1:15" ht="14.4" x14ac:dyDescent="0.3">
      <c r="A88">
        <v>73</v>
      </c>
      <c r="B88" s="167">
        <v>503917</v>
      </c>
      <c r="C88" s="167">
        <v>648014</v>
      </c>
      <c r="D88" s="167">
        <v>482683</v>
      </c>
      <c r="E88" s="167">
        <v>580020</v>
      </c>
      <c r="F88" s="167">
        <v>694110</v>
      </c>
      <c r="G88" s="21"/>
      <c r="H88" s="20">
        <v>73</v>
      </c>
      <c r="I88" s="178">
        <v>509575</v>
      </c>
      <c r="J88" s="178">
        <v>701026</v>
      </c>
      <c r="K88" s="178">
        <v>585866</v>
      </c>
      <c r="L88" s="178">
        <v>488757</v>
      </c>
      <c r="M88" s="178">
        <v>585866</v>
      </c>
      <c r="N88" s="178">
        <v>701026</v>
      </c>
      <c r="O88" s="21"/>
    </row>
    <row r="89" spans="1:15" ht="14.4" x14ac:dyDescent="0.3">
      <c r="A89">
        <v>74</v>
      </c>
      <c r="B89" s="167">
        <v>512463</v>
      </c>
      <c r="C89" s="167">
        <v>658476</v>
      </c>
      <c r="D89" s="167">
        <v>490476</v>
      </c>
      <c r="E89" s="167">
        <v>589383</v>
      </c>
      <c r="F89" s="167">
        <v>705315</v>
      </c>
      <c r="G89" s="21"/>
      <c r="H89" s="20">
        <v>74</v>
      </c>
      <c r="I89" s="178">
        <v>517966</v>
      </c>
      <c r="J89" s="178">
        <v>712019</v>
      </c>
      <c r="K89" s="178">
        <v>595054</v>
      </c>
      <c r="L89" s="178">
        <v>496422</v>
      </c>
      <c r="M89" s="178">
        <v>595054</v>
      </c>
      <c r="N89" s="178">
        <v>712019</v>
      </c>
      <c r="O89" s="21"/>
    </row>
    <row r="90" spans="1:15" ht="14.4" x14ac:dyDescent="0.3">
      <c r="A90">
        <v>75</v>
      </c>
      <c r="B90" s="167">
        <v>521008</v>
      </c>
      <c r="C90" s="167">
        <v>668937</v>
      </c>
      <c r="D90" s="167">
        <v>498268</v>
      </c>
      <c r="E90" s="167">
        <v>598747</v>
      </c>
      <c r="F90" s="167">
        <v>716521</v>
      </c>
      <c r="G90" s="21"/>
      <c r="H90" s="20">
        <v>75</v>
      </c>
      <c r="I90" s="178">
        <v>526357</v>
      </c>
      <c r="J90" s="178">
        <v>723013</v>
      </c>
      <c r="K90" s="178">
        <v>604241</v>
      </c>
      <c r="L90" s="178">
        <v>504086</v>
      </c>
      <c r="M90" s="178">
        <v>604241</v>
      </c>
      <c r="N90" s="178">
        <v>723013</v>
      </c>
      <c r="O90" s="21"/>
    </row>
    <row r="91" spans="1:15" ht="14.4" x14ac:dyDescent="0.3">
      <c r="A91">
        <v>76</v>
      </c>
      <c r="B91" s="167">
        <v>529554</v>
      </c>
      <c r="C91" s="167">
        <v>679399</v>
      </c>
      <c r="D91" s="167">
        <v>506061</v>
      </c>
      <c r="E91" s="167">
        <v>608111</v>
      </c>
      <c r="F91" s="167">
        <v>727726</v>
      </c>
      <c r="G91" s="21"/>
      <c r="H91" s="20">
        <v>76</v>
      </c>
      <c r="I91" s="178">
        <v>534748</v>
      </c>
      <c r="J91" s="178">
        <v>734006</v>
      </c>
      <c r="K91" s="178">
        <v>613429</v>
      </c>
      <c r="L91" s="178">
        <v>511751</v>
      </c>
      <c r="M91" s="178">
        <v>613429</v>
      </c>
      <c r="N91" s="178">
        <v>734006</v>
      </c>
      <c r="O91" s="21"/>
    </row>
    <row r="92" spans="1:15" ht="14.4" x14ac:dyDescent="0.3">
      <c r="A92">
        <v>77</v>
      </c>
      <c r="B92" s="167">
        <v>538100</v>
      </c>
      <c r="C92" s="167">
        <v>689860</v>
      </c>
      <c r="D92" s="167">
        <v>513853</v>
      </c>
      <c r="E92" s="167">
        <v>617474</v>
      </c>
      <c r="F92" s="167">
        <v>738932</v>
      </c>
      <c r="G92" s="21"/>
      <c r="H92" s="20">
        <v>77</v>
      </c>
      <c r="I92" s="178">
        <v>543139</v>
      </c>
      <c r="J92" s="178">
        <v>745000</v>
      </c>
      <c r="K92" s="178">
        <v>622617</v>
      </c>
      <c r="L92" s="178">
        <v>519416</v>
      </c>
      <c r="M92" s="178">
        <v>622617</v>
      </c>
      <c r="N92" s="178">
        <v>745000</v>
      </c>
      <c r="O92" s="21"/>
    </row>
    <row r="93" spans="1:15" ht="14.4" x14ac:dyDescent="0.3">
      <c r="A93">
        <v>78</v>
      </c>
      <c r="B93" s="167">
        <v>546646</v>
      </c>
      <c r="C93" s="167">
        <v>700322</v>
      </c>
      <c r="D93" s="167">
        <v>521646</v>
      </c>
      <c r="E93" s="167">
        <v>626838</v>
      </c>
      <c r="F93" s="167">
        <v>750138</v>
      </c>
      <c r="G93" s="21"/>
      <c r="H93" s="20">
        <v>78</v>
      </c>
      <c r="I93" s="178">
        <v>551531</v>
      </c>
      <c r="J93" s="178">
        <v>755994</v>
      </c>
      <c r="K93" s="178">
        <v>631805</v>
      </c>
      <c r="L93" s="178">
        <v>527081</v>
      </c>
      <c r="M93" s="178">
        <v>631805</v>
      </c>
      <c r="N93" s="178">
        <v>755994</v>
      </c>
      <c r="O93" s="21"/>
    </row>
    <row r="94" spans="1:15" ht="14.4" x14ac:dyDescent="0.3">
      <c r="A94">
        <v>79</v>
      </c>
      <c r="B94" s="167">
        <v>555191</v>
      </c>
      <c r="C94" s="167">
        <v>710783</v>
      </c>
      <c r="D94" s="167">
        <v>529438</v>
      </c>
      <c r="E94" s="167">
        <v>636202</v>
      </c>
      <c r="F94" s="167">
        <v>761343</v>
      </c>
      <c r="G94" s="21"/>
      <c r="H94" s="20">
        <v>79</v>
      </c>
      <c r="I94" s="178">
        <v>559922</v>
      </c>
      <c r="J94" s="178">
        <v>766987</v>
      </c>
      <c r="K94" s="178">
        <v>640992</v>
      </c>
      <c r="L94" s="178">
        <v>534745</v>
      </c>
      <c r="M94" s="178">
        <v>640992</v>
      </c>
      <c r="N94" s="178">
        <v>766987</v>
      </c>
      <c r="O94" s="21"/>
    </row>
    <row r="95" spans="1:15" ht="14.4" x14ac:dyDescent="0.3">
      <c r="A95">
        <v>80</v>
      </c>
      <c r="B95" s="167">
        <v>563737</v>
      </c>
      <c r="C95" s="167">
        <v>721244</v>
      </c>
      <c r="D95" s="167">
        <v>537230</v>
      </c>
      <c r="E95" s="167">
        <v>645565</v>
      </c>
      <c r="F95" s="167">
        <v>772549</v>
      </c>
      <c r="G95" s="21"/>
      <c r="H95" s="20">
        <v>80</v>
      </c>
      <c r="I95" s="178">
        <v>568313</v>
      </c>
      <c r="J95" s="178">
        <v>777981</v>
      </c>
      <c r="K95" s="178">
        <v>650180</v>
      </c>
      <c r="L95" s="178">
        <v>542410</v>
      </c>
      <c r="M95" s="178">
        <v>650180</v>
      </c>
      <c r="N95" s="178">
        <v>777981</v>
      </c>
      <c r="O95" s="21"/>
    </row>
    <row r="96" spans="1:15" ht="14.4" x14ac:dyDescent="0.3">
      <c r="A96">
        <v>81</v>
      </c>
      <c r="B96" s="167">
        <v>572283</v>
      </c>
      <c r="C96" s="167">
        <v>731706</v>
      </c>
      <c r="D96" s="167">
        <v>545023</v>
      </c>
      <c r="E96" s="167">
        <v>654929</v>
      </c>
      <c r="F96" s="167">
        <v>783754</v>
      </c>
      <c r="G96" s="21"/>
      <c r="H96" s="20">
        <v>81</v>
      </c>
      <c r="I96" s="178">
        <v>576704</v>
      </c>
      <c r="J96" s="178">
        <v>788974</v>
      </c>
      <c r="K96" s="178">
        <v>659368</v>
      </c>
      <c r="L96" s="178">
        <v>550075</v>
      </c>
      <c r="M96" s="178">
        <v>659368</v>
      </c>
      <c r="N96" s="178">
        <v>788974</v>
      </c>
      <c r="O96" s="21"/>
    </row>
    <row r="97" spans="1:15" ht="14.4" x14ac:dyDescent="0.3">
      <c r="A97">
        <v>82</v>
      </c>
      <c r="B97" s="167">
        <v>580829</v>
      </c>
      <c r="C97" s="167">
        <v>742167</v>
      </c>
      <c r="D97" s="167">
        <v>522815</v>
      </c>
      <c r="E97" s="167">
        <v>664293</v>
      </c>
      <c r="F97" s="167">
        <v>794960</v>
      </c>
      <c r="G97" s="21"/>
      <c r="H97" s="20">
        <v>82</v>
      </c>
      <c r="I97" s="178">
        <v>585095</v>
      </c>
      <c r="J97" s="178">
        <v>799968</v>
      </c>
      <c r="K97" s="178">
        <v>668556</v>
      </c>
      <c r="L97" s="178">
        <v>557740</v>
      </c>
      <c r="M97" s="178">
        <v>668556</v>
      </c>
      <c r="N97" s="178">
        <v>799968</v>
      </c>
      <c r="O97" s="21"/>
    </row>
    <row r="98" spans="1:15" ht="14.4" x14ac:dyDescent="0.3">
      <c r="A98">
        <v>83</v>
      </c>
      <c r="B98" s="167">
        <v>589374</v>
      </c>
      <c r="C98" s="167">
        <v>752629</v>
      </c>
      <c r="D98" s="167">
        <v>560608</v>
      </c>
      <c r="E98" s="167">
        <v>673656</v>
      </c>
      <c r="F98" s="167">
        <v>806165</v>
      </c>
      <c r="G98" s="21"/>
      <c r="H98" s="20">
        <v>83</v>
      </c>
      <c r="I98" s="178">
        <v>593486</v>
      </c>
      <c r="J98" s="178">
        <v>810961</v>
      </c>
      <c r="K98" s="178">
        <v>677743</v>
      </c>
      <c r="L98" s="178">
        <v>565404</v>
      </c>
      <c r="M98" s="178">
        <v>677743</v>
      </c>
      <c r="N98" s="178">
        <v>810961</v>
      </c>
      <c r="O98" s="21"/>
    </row>
    <row r="99" spans="1:15" ht="14.4" x14ac:dyDescent="0.3">
      <c r="A99">
        <v>84</v>
      </c>
      <c r="B99" s="167">
        <v>597920</v>
      </c>
      <c r="C99" s="167">
        <v>763090</v>
      </c>
      <c r="D99" s="167">
        <v>568400</v>
      </c>
      <c r="E99" s="167">
        <v>683020</v>
      </c>
      <c r="F99" s="167">
        <v>817371</v>
      </c>
      <c r="G99" s="21"/>
      <c r="H99" s="20">
        <v>84</v>
      </c>
      <c r="I99" s="178">
        <v>601877</v>
      </c>
      <c r="J99" s="178">
        <v>821955</v>
      </c>
      <c r="K99" s="178">
        <v>686931</v>
      </c>
      <c r="L99" s="178">
        <v>573069</v>
      </c>
      <c r="M99" s="178">
        <v>686931</v>
      </c>
      <c r="N99" s="178">
        <v>821955</v>
      </c>
      <c r="O99" s="21"/>
    </row>
    <row r="100" spans="1:15" ht="14.4" x14ac:dyDescent="0.3">
      <c r="A100">
        <v>85</v>
      </c>
      <c r="B100" s="75">
        <v>606891</v>
      </c>
      <c r="C100" s="75">
        <v>774072</v>
      </c>
      <c r="D100" s="75">
        <v>576580</v>
      </c>
      <c r="E100" s="75">
        <v>692850</v>
      </c>
      <c r="F100" s="75">
        <v>829135</v>
      </c>
      <c r="G100" s="21"/>
      <c r="H100" s="20">
        <v>85</v>
      </c>
      <c r="I100" s="178">
        <v>610609</v>
      </c>
      <c r="J100" s="178">
        <v>833396</v>
      </c>
      <c r="K100" s="178">
        <v>696492</v>
      </c>
      <c r="L100" s="178">
        <v>581046</v>
      </c>
      <c r="M100" s="178">
        <v>696492</v>
      </c>
      <c r="N100" s="178">
        <v>833396</v>
      </c>
      <c r="O100" s="21"/>
    </row>
    <row r="101" spans="1:15" ht="14.4" x14ac:dyDescent="0.3">
      <c r="A101">
        <v>86</v>
      </c>
      <c r="B101" s="75">
        <v>615863</v>
      </c>
      <c r="C101" s="75">
        <v>785055</v>
      </c>
      <c r="D101" s="75">
        <v>584761</v>
      </c>
      <c r="E101" s="75">
        <v>702680</v>
      </c>
      <c r="F101" s="75">
        <v>840898</v>
      </c>
      <c r="G101" s="21"/>
      <c r="H101" s="20">
        <v>86</v>
      </c>
      <c r="I101" s="178">
        <v>619342</v>
      </c>
      <c r="J101" s="178">
        <v>844836</v>
      </c>
      <c r="K101" s="178">
        <v>706054</v>
      </c>
      <c r="L101" s="178">
        <v>589022</v>
      </c>
      <c r="M101" s="178">
        <v>706054</v>
      </c>
      <c r="N101" s="178">
        <v>844836</v>
      </c>
      <c r="O101" s="21"/>
    </row>
    <row r="102" spans="1:15" ht="14.4" x14ac:dyDescent="0.3">
      <c r="A102">
        <v>87</v>
      </c>
      <c r="B102" s="75">
        <v>624834</v>
      </c>
      <c r="C102" s="75">
        <v>796037</v>
      </c>
      <c r="D102" s="75">
        <v>592941</v>
      </c>
      <c r="E102" s="75">
        <v>712510</v>
      </c>
      <c r="F102" s="75">
        <v>852662</v>
      </c>
      <c r="G102" s="21"/>
      <c r="H102" s="20">
        <v>87</v>
      </c>
      <c r="I102" s="178">
        <v>628074</v>
      </c>
      <c r="J102" s="178">
        <v>856227</v>
      </c>
      <c r="K102" s="178">
        <v>715615</v>
      </c>
      <c r="L102" s="178">
        <v>596999</v>
      </c>
      <c r="M102" s="178">
        <v>715615</v>
      </c>
      <c r="N102" s="178">
        <v>856227</v>
      </c>
      <c r="O102" s="21"/>
    </row>
    <row r="103" spans="1:15" ht="14.4" x14ac:dyDescent="0.3">
      <c r="A103">
        <v>88</v>
      </c>
      <c r="B103" s="75">
        <v>633805</v>
      </c>
      <c r="C103" s="75">
        <v>807019</v>
      </c>
      <c r="D103" s="75">
        <v>601121</v>
      </c>
      <c r="E103" s="75">
        <v>722340</v>
      </c>
      <c r="F103" s="75">
        <v>864425</v>
      </c>
      <c r="G103" s="21"/>
      <c r="H103" s="20">
        <v>88</v>
      </c>
      <c r="I103" s="178">
        <v>636806</v>
      </c>
      <c r="J103" s="178">
        <v>867717</v>
      </c>
      <c r="K103" s="178">
        <v>725176</v>
      </c>
      <c r="L103" s="178">
        <v>604975</v>
      </c>
      <c r="M103" s="178">
        <v>725176</v>
      </c>
      <c r="N103" s="178">
        <v>867717</v>
      </c>
      <c r="O103" s="21"/>
    </row>
    <row r="104" spans="1:15" ht="14.4" x14ac:dyDescent="0.3">
      <c r="A104">
        <v>89</v>
      </c>
      <c r="B104" s="75">
        <v>642776</v>
      </c>
      <c r="C104" s="75">
        <v>818002</v>
      </c>
      <c r="D104" s="75">
        <v>609302</v>
      </c>
      <c r="E104" s="75">
        <v>732170</v>
      </c>
      <c r="F104" s="75">
        <v>876189</v>
      </c>
      <c r="G104" s="21"/>
      <c r="H104" s="20">
        <v>89</v>
      </c>
      <c r="I104" s="178">
        <v>645538</v>
      </c>
      <c r="J104" s="178">
        <v>879158</v>
      </c>
      <c r="K104" s="178">
        <v>737737</v>
      </c>
      <c r="L104" s="178">
        <v>612952</v>
      </c>
      <c r="M104" s="178">
        <v>737737</v>
      </c>
      <c r="N104" s="178">
        <v>879158</v>
      </c>
      <c r="O104" s="21"/>
    </row>
    <row r="105" spans="1:15" ht="14.4" x14ac:dyDescent="0.3">
      <c r="A105">
        <v>90</v>
      </c>
      <c r="B105" s="75">
        <v>651748</v>
      </c>
      <c r="C105" s="75">
        <v>828984</v>
      </c>
      <c r="D105" s="75">
        <v>617482</v>
      </c>
      <c r="E105" s="75">
        <v>742000</v>
      </c>
      <c r="F105" s="75">
        <v>887952</v>
      </c>
      <c r="G105" s="21"/>
      <c r="H105" s="20">
        <v>90</v>
      </c>
      <c r="I105" s="178">
        <v>654271</v>
      </c>
      <c r="J105" s="178">
        <v>890599</v>
      </c>
      <c r="K105" s="178">
        <v>744299</v>
      </c>
      <c r="L105" s="178">
        <v>620928</v>
      </c>
      <c r="M105" s="178">
        <v>744299</v>
      </c>
      <c r="N105" s="178">
        <v>890599</v>
      </c>
      <c r="O105" s="21"/>
    </row>
    <row r="106" spans="1:15" ht="14.4" x14ac:dyDescent="0.3">
      <c r="A106">
        <v>91</v>
      </c>
      <c r="B106" s="75">
        <v>660719</v>
      </c>
      <c r="C106" s="75">
        <v>839966</v>
      </c>
      <c r="D106" s="75">
        <v>625662</v>
      </c>
      <c r="E106" s="75">
        <v>751830</v>
      </c>
      <c r="F106" s="75">
        <v>899716</v>
      </c>
      <c r="G106" s="21"/>
      <c r="H106" s="20">
        <v>91</v>
      </c>
      <c r="I106" s="178">
        <v>663003</v>
      </c>
      <c r="J106" s="178">
        <v>902039</v>
      </c>
      <c r="K106" s="178">
        <v>753860</v>
      </c>
      <c r="L106" s="178">
        <v>628905</v>
      </c>
      <c r="M106" s="178">
        <v>753860</v>
      </c>
      <c r="N106" s="178">
        <v>902039</v>
      </c>
      <c r="O106" s="21"/>
    </row>
    <row r="107" spans="1:15" ht="14.4" x14ac:dyDescent="0.3">
      <c r="A107">
        <v>92</v>
      </c>
      <c r="B107" s="75">
        <v>669690</v>
      </c>
      <c r="C107" s="75">
        <v>850949</v>
      </c>
      <c r="D107" s="75">
        <v>633843</v>
      </c>
      <c r="E107" s="75">
        <v>761660</v>
      </c>
      <c r="F107" s="75">
        <v>911479</v>
      </c>
      <c r="G107" s="21"/>
      <c r="H107" s="20">
        <v>92</v>
      </c>
      <c r="I107" s="178">
        <v>671735</v>
      </c>
      <c r="J107" s="178">
        <v>913480</v>
      </c>
      <c r="K107" s="178">
        <v>763241</v>
      </c>
      <c r="L107" s="178">
        <v>636881</v>
      </c>
      <c r="M107" s="178">
        <v>763241</v>
      </c>
      <c r="N107" s="178">
        <v>913480</v>
      </c>
      <c r="O107" s="21"/>
    </row>
    <row r="108" spans="1:15" ht="14.4" x14ac:dyDescent="0.3">
      <c r="A108">
        <v>93</v>
      </c>
      <c r="B108" s="75">
        <v>678661</v>
      </c>
      <c r="C108" s="75">
        <v>861931</v>
      </c>
      <c r="D108" s="75">
        <v>642023</v>
      </c>
      <c r="E108" s="75">
        <v>771490</v>
      </c>
      <c r="F108" s="75">
        <v>923243</v>
      </c>
      <c r="G108" s="21"/>
      <c r="H108" s="20">
        <v>93</v>
      </c>
      <c r="I108" s="178">
        <v>680467</v>
      </c>
      <c r="J108" s="178">
        <v>924920</v>
      </c>
      <c r="K108" s="178">
        <v>772982</v>
      </c>
      <c r="L108" s="178">
        <v>644858</v>
      </c>
      <c r="M108" s="178">
        <v>772982</v>
      </c>
      <c r="N108" s="178">
        <v>924920</v>
      </c>
      <c r="O108" s="21"/>
    </row>
    <row r="109" spans="1:15" ht="14.4" x14ac:dyDescent="0.3">
      <c r="A109">
        <v>94</v>
      </c>
      <c r="B109" s="75">
        <v>687633</v>
      </c>
      <c r="C109" s="75">
        <v>872913</v>
      </c>
      <c r="D109" s="75">
        <v>650203</v>
      </c>
      <c r="E109" s="75">
        <v>781320</v>
      </c>
      <c r="F109" s="75">
        <v>935006</v>
      </c>
      <c r="G109" s="21"/>
      <c r="H109" s="20">
        <v>94</v>
      </c>
      <c r="I109" s="178">
        <v>689200</v>
      </c>
      <c r="J109" s="178">
        <v>936361</v>
      </c>
      <c r="K109" s="178">
        <v>782544</v>
      </c>
      <c r="L109" s="178">
        <v>652834</v>
      </c>
      <c r="M109" s="178">
        <v>782544</v>
      </c>
      <c r="N109" s="178">
        <v>936361</v>
      </c>
      <c r="O109" s="21"/>
    </row>
    <row r="110" spans="1:15" ht="14.4" x14ac:dyDescent="0.3">
      <c r="A110">
        <v>95</v>
      </c>
      <c r="B110" s="75">
        <v>696604</v>
      </c>
      <c r="C110" s="75">
        <v>883896</v>
      </c>
      <c r="D110" s="75">
        <v>658384</v>
      </c>
      <c r="E110" s="75">
        <v>791150</v>
      </c>
      <c r="F110" s="75">
        <v>946770</v>
      </c>
      <c r="G110" s="21"/>
      <c r="H110" s="20">
        <v>95</v>
      </c>
      <c r="I110" s="178">
        <v>697932</v>
      </c>
      <c r="J110" s="178">
        <v>947801</v>
      </c>
      <c r="K110" s="178">
        <v>792105</v>
      </c>
      <c r="L110" s="178">
        <v>660811</v>
      </c>
      <c r="M110" s="178">
        <v>792105</v>
      </c>
      <c r="N110" s="178">
        <v>947801</v>
      </c>
      <c r="O110" s="21"/>
    </row>
    <row r="111" spans="1:15" ht="14.4" x14ac:dyDescent="0.3">
      <c r="A111">
        <v>96</v>
      </c>
      <c r="B111" s="167">
        <v>705575</v>
      </c>
      <c r="C111" s="167">
        <v>894878</v>
      </c>
      <c r="D111" s="167">
        <v>666564</v>
      </c>
      <c r="E111" s="167">
        <v>800980</v>
      </c>
      <c r="F111" s="167">
        <v>958533</v>
      </c>
      <c r="G111" s="21"/>
      <c r="H111" s="20">
        <v>96</v>
      </c>
      <c r="I111" s="178">
        <v>706664</v>
      </c>
      <c r="J111" s="178">
        <v>959242</v>
      </c>
      <c r="K111" s="178">
        <v>801666</v>
      </c>
      <c r="L111" s="178">
        <v>668787</v>
      </c>
      <c r="M111" s="178">
        <v>801666</v>
      </c>
      <c r="N111" s="178">
        <v>959242</v>
      </c>
      <c r="O111" s="21"/>
    </row>
  </sheetData>
  <sortState xmlns:xlrd2="http://schemas.microsoft.com/office/spreadsheetml/2017/richdata2" ref="A7:C33">
    <sortCondition ref="B7:B33"/>
  </sortState>
  <mergeCells count="1">
    <mergeCell ref="E1:E2"/>
  </mergeCells>
  <dataValidations disablePrompts="1" count="1">
    <dataValidation type="list" allowBlank="1" showInputMessage="1" showErrorMessage="1" sqref="C7:C14 J14" xr:uid="{00000000-0002-0000-0300-000000000000}">
      <formula1>#REF!</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11</vt:i4>
      </vt:variant>
    </vt:vector>
  </HeadingPairs>
  <TitlesOfParts>
    <vt:vector size="16" baseType="lpstr">
      <vt:lpstr>Toelichting</vt:lpstr>
      <vt:lpstr>Deelnemerslijst</vt:lpstr>
      <vt:lpstr>Personeel</vt:lpstr>
      <vt:lpstr>Budget</vt:lpstr>
      <vt:lpstr>hulpsheets</vt:lpstr>
      <vt:lpstr>Budget!Afdrukbereik</vt:lpstr>
      <vt:lpstr>Deelnemerslijst!Afdrukbereik</vt:lpstr>
      <vt:lpstr>Personeel!Afdrukbereik</vt:lpstr>
      <vt:lpstr>Costs</vt:lpstr>
      <vt:lpstr>NFU</vt:lpstr>
      <vt:lpstr>Overig</vt:lpstr>
      <vt:lpstr>Ruling</vt:lpstr>
      <vt:lpstr>Tabel_NFU</vt:lpstr>
      <vt:lpstr>Tabel_VSNU</vt:lpstr>
      <vt:lpstr>Type_organisation</vt:lpstr>
      <vt:lpstr>VSNU</vt:lpstr>
    </vt:vector>
  </TitlesOfParts>
  <Company>ZonMw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Hermans</dc:creator>
  <cp:lastModifiedBy>Judith van de Vliert</cp:lastModifiedBy>
  <cp:lastPrinted>2024-09-23T11:56:26Z</cp:lastPrinted>
  <dcterms:created xsi:type="dcterms:W3CDTF">2019-11-05T07:53:06Z</dcterms:created>
  <dcterms:modified xsi:type="dcterms:W3CDTF">2026-10-09T13:11:06Z</dcterms:modified>
</cp:coreProperties>
</file>