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Honin01\Downloads\"/>
    </mc:Choice>
  </mc:AlternateContent>
  <xr:revisionPtr revIDLastSave="0" documentId="13_ncr:1_{E33AF784-289D-4D29-85F7-F28B1F826BE5}" xr6:coauthVersionLast="47" xr6:coauthVersionMax="47" xr10:uidLastSave="{00000000-0000-0000-0000-000000000000}"/>
  <workbookProtection workbookAlgorithmName="SHA-512" workbookHashValue="mYogIFGrDrIVzXwWbo4O964Lbv8nkcVopMAiUPbYAy9kFSdjl9rMvmGrJ7CzRLBAPO33Vzkt8Cptf3pcrKCCXQ==" workbookSaltValue="7tVskQum0zw5mT/4CByMtg==" workbookSpinCount="100000" lockStructure="1"/>
  <bookViews>
    <workbookView xWindow="-120" yWindow="-120" windowWidth="29040" windowHeight="15720" tabRatio="590" activeTab="2" xr2:uid="{00000000-000D-0000-FFFF-FFFF00000000}"/>
  </bookViews>
  <sheets>
    <sheet name="Explanation" sheetId="7" r:id="rId1"/>
    <sheet name="Participatiant list" sheetId="8" r:id="rId2"/>
    <sheet name="Staff" sheetId="1" r:id="rId3"/>
    <sheet name="Budget" sheetId="2" r:id="rId4"/>
    <sheet name="hulpsheets" sheetId="5" state="hidden" r:id="rId5"/>
  </sheets>
  <externalReferences>
    <externalReference r:id="rId6"/>
    <externalReference r:id="rId7"/>
  </externalReferences>
  <definedNames>
    <definedName name="_xlnm.Print_Area" localSheetId="3">Budget!$A$1:$M$252</definedName>
    <definedName name="_xlnm.Print_Area" localSheetId="1">'Participatiant list'!$A$1:$J$34</definedName>
    <definedName name="_xlnm.Print_Area" localSheetId="2">Staff!$A$1:$T$115</definedName>
    <definedName name="Costs" localSheetId="1">[1]hulpsheets!$J$1:$J$9</definedName>
    <definedName name="Costs">hulpsheets!$J$1:$J$9</definedName>
    <definedName name="NFU">hulpsheets!$C$1:$C$6</definedName>
    <definedName name="organisation" localSheetId="1">#REF!</definedName>
    <definedName name="organisation">Budget!#REF!</definedName>
    <definedName name="Overig">hulpsheets!$E$1:$E$2</definedName>
    <definedName name="Ruling" localSheetId="1">[2]hulpsheets!$A$1:$A$3</definedName>
    <definedName name="Ruling">hulpsheets!$A$1:$A$3</definedName>
    <definedName name="Tabel_NFU" localSheetId="1">[2]hulpsheets!$H$14:$N$110</definedName>
    <definedName name="Tabel_NFU">hulpsheets!$H$15:$N$111</definedName>
    <definedName name="Tabel_VSNU" localSheetId="1">[2]hulpsheets!$A$14:$F$110</definedName>
    <definedName name="Tabel_VSNU">hulpsheets!$A$15:$F$111</definedName>
    <definedName name="Type_organisation">hulpsheets!$H$1:$H$4</definedName>
    <definedName name="VSNU">hulpsheets!$D$1:$D$5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0" i="1" l="1"/>
  <c r="J20" i="1" s="1"/>
  <c r="E91" i="2" l="1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5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7" i="2"/>
  <c r="H16" i="8"/>
  <c r="E10" i="8"/>
  <c r="F10" i="8"/>
  <c r="E11" i="8"/>
  <c r="F11" i="8"/>
  <c r="E12" i="8"/>
  <c r="F12" i="8"/>
  <c r="E13" i="8"/>
  <c r="F13" i="8"/>
  <c r="E14" i="8"/>
  <c r="F14" i="8"/>
  <c r="E15" i="8"/>
  <c r="F15" i="8"/>
  <c r="E16" i="8"/>
  <c r="F16" i="8"/>
  <c r="E17" i="8"/>
  <c r="F17" i="8"/>
  <c r="E18" i="8"/>
  <c r="F18" i="8"/>
  <c r="E19" i="8"/>
  <c r="F19" i="8"/>
  <c r="E20" i="8"/>
  <c r="F20" i="8"/>
  <c r="E21" i="8"/>
  <c r="F21" i="8"/>
  <c r="E22" i="8"/>
  <c r="F22" i="8"/>
  <c r="E23" i="8"/>
  <c r="F23" i="8"/>
  <c r="E24" i="8"/>
  <c r="F24" i="8"/>
  <c r="E25" i="8"/>
  <c r="F25" i="8"/>
  <c r="E26" i="8"/>
  <c r="F26" i="8"/>
  <c r="E27" i="8"/>
  <c r="F27" i="8"/>
  <c r="E28" i="8"/>
  <c r="F28" i="8"/>
  <c r="E29" i="8"/>
  <c r="F29" i="8"/>
  <c r="E30" i="8"/>
  <c r="F30" i="8"/>
  <c r="B7" i="2"/>
  <c r="L206" i="2"/>
  <c r="L205" i="2"/>
  <c r="L204" i="2"/>
  <c r="L203" i="2"/>
  <c r="L202" i="2"/>
  <c r="L201" i="2"/>
  <c r="L200" i="2"/>
  <c r="L199" i="2"/>
  <c r="L198" i="2"/>
  <c r="L197" i="2"/>
  <c r="L196" i="2"/>
  <c r="L195" i="2"/>
  <c r="L194" i="2"/>
  <c r="L193" i="2"/>
  <c r="L192" i="2"/>
  <c r="L191" i="2"/>
  <c r="L190" i="2"/>
  <c r="L189" i="2"/>
  <c r="L188" i="2"/>
  <c r="L187" i="2"/>
  <c r="L186" i="2"/>
  <c r="L185" i="2"/>
  <c r="L184" i="2"/>
  <c r="L183" i="2"/>
  <c r="L182" i="2"/>
  <c r="L181" i="2"/>
  <c r="L180" i="2"/>
  <c r="L179" i="2"/>
  <c r="L178" i="2"/>
  <c r="L177" i="2"/>
  <c r="L176" i="2"/>
  <c r="L175" i="2"/>
  <c r="L174" i="2"/>
  <c r="L173" i="2"/>
  <c r="L172" i="2"/>
  <c r="L171" i="2"/>
  <c r="H205" i="2"/>
  <c r="H204" i="2"/>
  <c r="H203" i="2"/>
  <c r="H202" i="2"/>
  <c r="H201" i="2"/>
  <c r="H200" i="2"/>
  <c r="H199" i="2"/>
  <c r="H198" i="2"/>
  <c r="H197" i="2"/>
  <c r="H196" i="2"/>
  <c r="H195" i="2"/>
  <c r="H194" i="2"/>
  <c r="H193" i="2"/>
  <c r="H192" i="2"/>
  <c r="H191" i="2"/>
  <c r="H190" i="2"/>
  <c r="J164" i="2"/>
  <c r="K164" i="2"/>
  <c r="L163" i="2"/>
  <c r="L162" i="2"/>
  <c r="L161" i="2"/>
  <c r="L160" i="2"/>
  <c r="L159" i="2"/>
  <c r="L158" i="2"/>
  <c r="L157" i="2"/>
  <c r="L156" i="2"/>
  <c r="L155" i="2"/>
  <c r="L154" i="2"/>
  <c r="L153" i="2"/>
  <c r="L152" i="2"/>
  <c r="L151" i="2"/>
  <c r="L150" i="2"/>
  <c r="L149" i="2"/>
  <c r="L148" i="2"/>
  <c r="L147" i="2"/>
  <c r="L146" i="2"/>
  <c r="L145" i="2"/>
  <c r="L144" i="2"/>
  <c r="L143" i="2"/>
  <c r="L142" i="2"/>
  <c r="L141" i="2"/>
  <c r="L140" i="2"/>
  <c r="L139" i="2"/>
  <c r="L138" i="2"/>
  <c r="L137" i="2"/>
  <c r="L136" i="2"/>
  <c r="L135" i="2"/>
  <c r="L134" i="2"/>
  <c r="L133" i="2"/>
  <c r="L132" i="2"/>
  <c r="L131" i="2"/>
  <c r="L130" i="2"/>
  <c r="L129" i="2"/>
  <c r="L128" i="2"/>
  <c r="L127" i="2"/>
  <c r="L126" i="2"/>
  <c r="L125" i="2"/>
  <c r="L124" i="2"/>
  <c r="L123" i="2"/>
  <c r="L122" i="2"/>
  <c r="L121" i="2"/>
  <c r="L120" i="2"/>
  <c r="L119" i="2"/>
  <c r="L118" i="2"/>
  <c r="L117" i="2"/>
  <c r="L116" i="2"/>
  <c r="L115" i="2"/>
  <c r="L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8" i="8" l="1"/>
  <c r="H26" i="8"/>
  <c r="H10" i="8"/>
  <c r="H29" i="8"/>
  <c r="H21" i="8"/>
  <c r="H13" i="8"/>
  <c r="H23" i="8"/>
  <c r="H15" i="8"/>
  <c r="H28" i="8"/>
  <c r="H20" i="8"/>
  <c r="H12" i="8"/>
  <c r="H25" i="8"/>
  <c r="H17" i="8"/>
  <c r="H30" i="8"/>
  <c r="H22" i="8"/>
  <c r="H14" i="8"/>
  <c r="H27" i="8"/>
  <c r="H19" i="8"/>
  <c r="H11" i="8"/>
  <c r="H24" i="8"/>
  <c r="K221" i="2"/>
  <c r="J221" i="2"/>
  <c r="L220" i="2"/>
  <c r="L219" i="2"/>
  <c r="L218" i="2"/>
  <c r="L217" i="2"/>
  <c r="L216" i="2"/>
  <c r="L215" i="2"/>
  <c r="L214" i="2"/>
  <c r="L213" i="2"/>
  <c r="L212" i="2"/>
  <c r="L211" i="2"/>
  <c r="L210" i="2"/>
  <c r="L209" i="2"/>
  <c r="L208" i="2"/>
  <c r="L207" i="2"/>
  <c r="L170" i="2"/>
  <c r="L113" i="2"/>
  <c r="L164" i="2" s="1"/>
  <c r="K107" i="2"/>
  <c r="J107" i="2"/>
  <c r="L106" i="2"/>
  <c r="L105" i="2"/>
  <c r="L104" i="2"/>
  <c r="L103" i="2"/>
  <c r="L102" i="2"/>
  <c r="L101" i="2"/>
  <c r="L100" i="2"/>
  <c r="L99" i="2"/>
  <c r="L98" i="2"/>
  <c r="L97" i="2"/>
  <c r="L96" i="2"/>
  <c r="L95" i="2"/>
  <c r="L94" i="2"/>
  <c r="L93" i="2"/>
  <c r="L92" i="2"/>
  <c r="L91" i="2"/>
  <c r="L90" i="2"/>
  <c r="L89" i="2"/>
  <c r="L88" i="2"/>
  <c r="L87" i="2"/>
  <c r="L86" i="2"/>
  <c r="L85" i="2"/>
  <c r="L84" i="2"/>
  <c r="L83" i="2"/>
  <c r="L82" i="2"/>
  <c r="L81" i="2"/>
  <c r="L80" i="2"/>
  <c r="L79" i="2"/>
  <c r="L78" i="2"/>
  <c r="L77" i="2"/>
  <c r="L76" i="2"/>
  <c r="L75" i="2"/>
  <c r="L74" i="2"/>
  <c r="L73" i="2"/>
  <c r="L72" i="2"/>
  <c r="L71" i="2"/>
  <c r="L70" i="2"/>
  <c r="L69" i="2"/>
  <c r="L68" i="2"/>
  <c r="L67" i="2"/>
  <c r="L66" i="2"/>
  <c r="L65" i="2"/>
  <c r="L64" i="2"/>
  <c r="L63" i="2"/>
  <c r="L62" i="2"/>
  <c r="L61" i="2"/>
  <c r="L60" i="2"/>
  <c r="L59" i="2"/>
  <c r="L58" i="2"/>
  <c r="L57" i="2"/>
  <c r="L56" i="2"/>
  <c r="L55" i="2"/>
  <c r="L54" i="2"/>
  <c r="L53" i="2"/>
  <c r="L52" i="2"/>
  <c r="L51" i="2"/>
  <c r="L50" i="2"/>
  <c r="L49" i="2"/>
  <c r="L48" i="2"/>
  <c r="L47" i="2"/>
  <c r="L46" i="2"/>
  <c r="L45" i="2"/>
  <c r="L44" i="2"/>
  <c r="L43" i="2"/>
  <c r="L42" i="2"/>
  <c r="L41" i="2"/>
  <c r="L40" i="2"/>
  <c r="L39" i="2"/>
  <c r="L38" i="2"/>
  <c r="L37" i="2"/>
  <c r="L36" i="2"/>
  <c r="L35" i="2"/>
  <c r="L34" i="2"/>
  <c r="L33" i="2"/>
  <c r="L32" i="2"/>
  <c r="L31" i="2"/>
  <c r="L30" i="2"/>
  <c r="L29" i="2"/>
  <c r="L28" i="2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9" i="2"/>
  <c r="L8" i="2"/>
  <c r="L7" i="2"/>
  <c r="G221" i="2"/>
  <c r="F221" i="2"/>
  <c r="H220" i="2"/>
  <c r="H219" i="2"/>
  <c r="H218" i="2"/>
  <c r="H217" i="2"/>
  <c r="H216" i="2"/>
  <c r="H215" i="2"/>
  <c r="H214" i="2"/>
  <c r="H213" i="2"/>
  <c r="H212" i="2"/>
  <c r="H211" i="2"/>
  <c r="H210" i="2"/>
  <c r="H209" i="2"/>
  <c r="H208" i="2"/>
  <c r="H207" i="2"/>
  <c r="H206" i="2"/>
  <c r="H189" i="2"/>
  <c r="H188" i="2"/>
  <c r="H187" i="2"/>
  <c r="H186" i="2"/>
  <c r="H185" i="2"/>
  <c r="H184" i="2"/>
  <c r="H183" i="2"/>
  <c r="H182" i="2"/>
  <c r="H181" i="2"/>
  <c r="H180" i="2"/>
  <c r="H179" i="2"/>
  <c r="H178" i="2"/>
  <c r="H177" i="2"/>
  <c r="H176" i="2"/>
  <c r="H175" i="2"/>
  <c r="H174" i="2"/>
  <c r="H173" i="2"/>
  <c r="H172" i="2"/>
  <c r="H171" i="2"/>
  <c r="H170" i="2"/>
  <c r="G164" i="2"/>
  <c r="F164" i="2"/>
  <c r="H114" i="2"/>
  <c r="H113" i="2"/>
  <c r="G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M112" i="1"/>
  <c r="M111" i="1"/>
  <c r="M110" i="1"/>
  <c r="M109" i="1"/>
  <c r="F103" i="2" s="1"/>
  <c r="M108" i="1"/>
  <c r="F102" i="2" s="1"/>
  <c r="M107" i="1"/>
  <c r="F101" i="2" s="1"/>
  <c r="H101" i="2" s="1"/>
  <c r="M106" i="1"/>
  <c r="M105" i="1"/>
  <c r="M104" i="1"/>
  <c r="F98" i="2" s="1"/>
  <c r="M103" i="1"/>
  <c r="M102" i="1"/>
  <c r="F96" i="2" s="1"/>
  <c r="M101" i="1"/>
  <c r="F95" i="2" s="1"/>
  <c r="M100" i="1"/>
  <c r="F94" i="2" s="1"/>
  <c r="M99" i="1"/>
  <c r="M98" i="1"/>
  <c r="M97" i="1"/>
  <c r="M96" i="1"/>
  <c r="F90" i="2" s="1"/>
  <c r="H90" i="2" s="1"/>
  <c r="M95" i="1"/>
  <c r="M94" i="1"/>
  <c r="F88" i="2" s="1"/>
  <c r="H88" i="2" s="1"/>
  <c r="M93" i="1"/>
  <c r="M92" i="1"/>
  <c r="F86" i="2" s="1"/>
  <c r="H86" i="2" s="1"/>
  <c r="M91" i="1"/>
  <c r="F85" i="2" s="1"/>
  <c r="H85" i="2" s="1"/>
  <c r="M90" i="1"/>
  <c r="M89" i="1"/>
  <c r="M88" i="1"/>
  <c r="F82" i="2" s="1"/>
  <c r="H82" i="2" s="1"/>
  <c r="M87" i="1"/>
  <c r="F81" i="2" s="1"/>
  <c r="H81" i="2" s="1"/>
  <c r="M86" i="1"/>
  <c r="F80" i="2" s="1"/>
  <c r="H80" i="2" s="1"/>
  <c r="M85" i="1"/>
  <c r="F79" i="2" s="1"/>
  <c r="H79" i="2" s="1"/>
  <c r="M84" i="1"/>
  <c r="F78" i="2" s="1"/>
  <c r="H78" i="2" s="1"/>
  <c r="M83" i="1"/>
  <c r="F77" i="2" s="1"/>
  <c r="H77" i="2" s="1"/>
  <c r="M82" i="1"/>
  <c r="M81" i="1"/>
  <c r="M80" i="1"/>
  <c r="F74" i="2" s="1"/>
  <c r="H74" i="2" s="1"/>
  <c r="M79" i="1"/>
  <c r="F73" i="2" s="1"/>
  <c r="H73" i="2" s="1"/>
  <c r="M78" i="1"/>
  <c r="M77" i="1"/>
  <c r="M76" i="1"/>
  <c r="F70" i="2" s="1"/>
  <c r="H70" i="2" s="1"/>
  <c r="M75" i="1"/>
  <c r="M74" i="1"/>
  <c r="F68" i="2" s="1"/>
  <c r="M73" i="1"/>
  <c r="F67" i="2" s="1"/>
  <c r="M72" i="1"/>
  <c r="F66" i="2" s="1"/>
  <c r="H66" i="2" s="1"/>
  <c r="M71" i="1"/>
  <c r="F65" i="2" s="1"/>
  <c r="H65" i="2" s="1"/>
  <c r="M70" i="1"/>
  <c r="F64" i="2" s="1"/>
  <c r="M69" i="1"/>
  <c r="F63" i="2" s="1"/>
  <c r="M68" i="1"/>
  <c r="F62" i="2" s="1"/>
  <c r="M67" i="1"/>
  <c r="F61" i="2" s="1"/>
  <c r="M66" i="1"/>
  <c r="F60" i="2" s="1"/>
  <c r="M65" i="1"/>
  <c r="F59" i="2" s="1"/>
  <c r="M64" i="1"/>
  <c r="M63" i="1"/>
  <c r="G56" i="1"/>
  <c r="J56" i="1" s="1"/>
  <c r="K55" i="1"/>
  <c r="G55" i="1"/>
  <c r="J55" i="1" s="1"/>
  <c r="M55" i="1" s="1"/>
  <c r="K54" i="1"/>
  <c r="G54" i="1"/>
  <c r="J54" i="1" s="1"/>
  <c r="M54" i="1" s="1"/>
  <c r="F54" i="2" s="1"/>
  <c r="G53" i="1"/>
  <c r="J53" i="1" s="1"/>
  <c r="K53" i="1" s="1"/>
  <c r="G52" i="1"/>
  <c r="J52" i="1" s="1"/>
  <c r="K51" i="1"/>
  <c r="G51" i="1"/>
  <c r="J51" i="1" s="1"/>
  <c r="M51" i="1" s="1"/>
  <c r="K50" i="1"/>
  <c r="G50" i="1"/>
  <c r="J50" i="1" s="1"/>
  <c r="M50" i="1" s="1"/>
  <c r="K49" i="1"/>
  <c r="G49" i="1"/>
  <c r="J49" i="1" s="1"/>
  <c r="M49" i="1" s="1"/>
  <c r="K48" i="1"/>
  <c r="G48" i="1"/>
  <c r="J48" i="1" s="1"/>
  <c r="M48" i="1" s="1"/>
  <c r="K47" i="1"/>
  <c r="G47" i="1"/>
  <c r="J47" i="1" s="1"/>
  <c r="M47" i="1" s="1"/>
  <c r="G46" i="1"/>
  <c r="J46" i="1" s="1"/>
  <c r="G45" i="1"/>
  <c r="J45" i="1" s="1"/>
  <c r="K44" i="1"/>
  <c r="G44" i="1"/>
  <c r="J44" i="1" s="1"/>
  <c r="M44" i="1" s="1"/>
  <c r="F44" i="2" s="1"/>
  <c r="K43" i="1"/>
  <c r="G43" i="1"/>
  <c r="J43" i="1" s="1"/>
  <c r="M43" i="1" s="1"/>
  <c r="G42" i="1"/>
  <c r="J42" i="1" s="1"/>
  <c r="K42" i="1" s="1"/>
  <c r="G41" i="1"/>
  <c r="J41" i="1" s="1"/>
  <c r="K40" i="1"/>
  <c r="G40" i="1"/>
  <c r="J40" i="1" s="1"/>
  <c r="M40" i="1" s="1"/>
  <c r="F40" i="2" s="1"/>
  <c r="K39" i="1"/>
  <c r="G39" i="1"/>
  <c r="J39" i="1" s="1"/>
  <c r="M39" i="1" s="1"/>
  <c r="G38" i="1"/>
  <c r="J38" i="1" s="1"/>
  <c r="K38" i="1" s="1"/>
  <c r="G37" i="1"/>
  <c r="J37" i="1" s="1"/>
  <c r="K36" i="1"/>
  <c r="G36" i="1"/>
  <c r="J36" i="1" s="1"/>
  <c r="M36" i="1" s="1"/>
  <c r="K35" i="1"/>
  <c r="G35" i="1"/>
  <c r="J35" i="1" s="1"/>
  <c r="M35" i="1" s="1"/>
  <c r="F35" i="2" s="1"/>
  <c r="H35" i="2" s="1"/>
  <c r="K34" i="1"/>
  <c r="G34" i="1"/>
  <c r="J34" i="1" s="1"/>
  <c r="M34" i="1" s="1"/>
  <c r="F34" i="2" s="1"/>
  <c r="H34" i="2" s="1"/>
  <c r="K33" i="1"/>
  <c r="G33" i="1"/>
  <c r="J33" i="1" s="1"/>
  <c r="M33" i="1" s="1"/>
  <c r="F33" i="2" s="1"/>
  <c r="H33" i="2" s="1"/>
  <c r="K32" i="1"/>
  <c r="G32" i="1"/>
  <c r="J32" i="1" s="1"/>
  <c r="M32" i="1" s="1"/>
  <c r="F32" i="2" s="1"/>
  <c r="K31" i="1"/>
  <c r="G31" i="1"/>
  <c r="J31" i="1" s="1"/>
  <c r="G30" i="1"/>
  <c r="J30" i="1" s="1"/>
  <c r="K29" i="1"/>
  <c r="G29" i="1"/>
  <c r="J29" i="1" s="1"/>
  <c r="M29" i="1" s="1"/>
  <c r="F29" i="2" s="1"/>
  <c r="H29" i="2" s="1"/>
  <c r="K28" i="1"/>
  <c r="G28" i="1"/>
  <c r="J28" i="1" s="1"/>
  <c r="M28" i="1" s="1"/>
  <c r="G27" i="1"/>
  <c r="J27" i="1" s="1"/>
  <c r="K27" i="1" s="1"/>
  <c r="G26" i="1"/>
  <c r="J26" i="1" s="1"/>
  <c r="K26" i="1" s="1"/>
  <c r="K25" i="1"/>
  <c r="G25" i="1"/>
  <c r="J25" i="1" s="1"/>
  <c r="M25" i="1" s="1"/>
  <c r="F25" i="2" s="1"/>
  <c r="H25" i="2" s="1"/>
  <c r="K24" i="1"/>
  <c r="G24" i="1"/>
  <c r="J24" i="1" s="1"/>
  <c r="M24" i="1" s="1"/>
  <c r="G23" i="1"/>
  <c r="J23" i="1" s="1"/>
  <c r="K23" i="1" s="1"/>
  <c r="M23" i="1" s="1"/>
  <c r="G22" i="1"/>
  <c r="J22" i="1" s="1"/>
  <c r="K21" i="1"/>
  <c r="G21" i="1"/>
  <c r="J21" i="1" s="1"/>
  <c r="M21" i="1" s="1"/>
  <c r="G19" i="1"/>
  <c r="J19" i="1" s="1"/>
  <c r="K19" i="1" s="1"/>
  <c r="K18" i="1"/>
  <c r="G18" i="1"/>
  <c r="J18" i="1" s="1"/>
  <c r="M18" i="1" s="1"/>
  <c r="K17" i="1"/>
  <c r="G17" i="1"/>
  <c r="J17" i="1" s="1"/>
  <c r="M17" i="1" s="1"/>
  <c r="G16" i="1"/>
  <c r="J16" i="1" s="1"/>
  <c r="K16" i="1" s="1"/>
  <c r="G15" i="1"/>
  <c r="J15" i="1" s="1"/>
  <c r="K14" i="1"/>
  <c r="G14" i="1"/>
  <c r="J14" i="1" s="1"/>
  <c r="M14" i="1" s="1"/>
  <c r="K13" i="1"/>
  <c r="G13" i="1"/>
  <c r="J13" i="1" s="1"/>
  <c r="M13" i="1" s="1"/>
  <c r="G12" i="1"/>
  <c r="J12" i="1" s="1"/>
  <c r="G11" i="1"/>
  <c r="J11" i="1" s="1"/>
  <c r="K10" i="1"/>
  <c r="G10" i="1"/>
  <c r="J10" i="1" s="1"/>
  <c r="M10" i="1" s="1"/>
  <c r="K9" i="1"/>
  <c r="G9" i="1"/>
  <c r="J9" i="1" s="1"/>
  <c r="M9" i="1" s="1"/>
  <c r="G8" i="1"/>
  <c r="J8" i="1" s="1"/>
  <c r="G7" i="1"/>
  <c r="J7" i="1" s="1"/>
  <c r="F9" i="8"/>
  <c r="E9" i="8"/>
  <c r="F8" i="8"/>
  <c r="E8" i="8"/>
  <c r="F7" i="8"/>
  <c r="E7" i="8"/>
  <c r="F6" i="8"/>
  <c r="E6" i="8"/>
  <c r="M19" i="1" l="1"/>
  <c r="F19" i="2" s="1"/>
  <c r="H19" i="2" s="1"/>
  <c r="K20" i="1"/>
  <c r="M20" i="1" s="1"/>
  <c r="F57" i="2"/>
  <c r="M114" i="1"/>
  <c r="M53" i="1"/>
  <c r="J229" i="2"/>
  <c r="K231" i="2"/>
  <c r="F58" i="2"/>
  <c r="H58" i="2" s="1"/>
  <c r="H68" i="2"/>
  <c r="L107" i="2"/>
  <c r="G225" i="2"/>
  <c r="L221" i="2"/>
  <c r="F100" i="2"/>
  <c r="H100" i="2" s="1"/>
  <c r="F92" i="2"/>
  <c r="H92" i="2" s="1"/>
  <c r="F106" i="2"/>
  <c r="H106" i="2" s="1"/>
  <c r="F105" i="2"/>
  <c r="H105" i="2" s="1"/>
  <c r="F104" i="2"/>
  <c r="H104" i="2" s="1"/>
  <c r="H102" i="2"/>
  <c r="F99" i="2"/>
  <c r="H99" i="2" s="1"/>
  <c r="F91" i="2"/>
  <c r="H91" i="2" s="1"/>
  <c r="H94" i="2"/>
  <c r="F97" i="2"/>
  <c r="H97" i="2" s="1"/>
  <c r="F89" i="2"/>
  <c r="H89" i="2" s="1"/>
  <c r="F93" i="2"/>
  <c r="H93" i="2" s="1"/>
  <c r="F87" i="2"/>
  <c r="H87" i="2" s="1"/>
  <c r="F84" i="2"/>
  <c r="H84" i="2" s="1"/>
  <c r="F76" i="2"/>
  <c r="H76" i="2" s="1"/>
  <c r="F83" i="2"/>
  <c r="H83" i="2" s="1"/>
  <c r="F75" i="2"/>
  <c r="H75" i="2" s="1"/>
  <c r="F72" i="2"/>
  <c r="H72" i="2" s="1"/>
  <c r="F71" i="2"/>
  <c r="H71" i="2" s="1"/>
  <c r="F69" i="2"/>
  <c r="H69" i="2" s="1"/>
  <c r="K56" i="1"/>
  <c r="M56" i="1" s="1"/>
  <c r="F55" i="2"/>
  <c r="H55" i="2" s="1"/>
  <c r="K52" i="1"/>
  <c r="M52" i="1" s="1"/>
  <c r="F39" i="2"/>
  <c r="H39" i="2" s="1"/>
  <c r="F51" i="2"/>
  <c r="H51" i="2" s="1"/>
  <c r="F43" i="2"/>
  <c r="H43" i="2" s="1"/>
  <c r="K46" i="1"/>
  <c r="M46" i="1" s="1"/>
  <c r="F50" i="2"/>
  <c r="H50" i="2" s="1"/>
  <c r="F49" i="2"/>
  <c r="H49" i="2" s="1"/>
  <c r="F48" i="2"/>
  <c r="H48" i="2" s="1"/>
  <c r="M38" i="1"/>
  <c r="F47" i="2"/>
  <c r="H47" i="2" s="1"/>
  <c r="M42" i="1"/>
  <c r="K37" i="1"/>
  <c r="M37" i="1" s="1"/>
  <c r="K41" i="1"/>
  <c r="M41" i="1" s="1"/>
  <c r="K45" i="1"/>
  <c r="M45" i="1" s="1"/>
  <c r="K22" i="1"/>
  <c r="M22" i="1" s="1"/>
  <c r="F23" i="2"/>
  <c r="H23" i="2" s="1"/>
  <c r="F24" i="2"/>
  <c r="H24" i="2" s="1"/>
  <c r="M27" i="1"/>
  <c r="M31" i="1"/>
  <c r="F36" i="2"/>
  <c r="H36" i="2" s="1"/>
  <c r="F28" i="2"/>
  <c r="H28" i="2" s="1"/>
  <c r="M26" i="1"/>
  <c r="K30" i="1"/>
  <c r="M30" i="1" s="1"/>
  <c r="F21" i="2"/>
  <c r="H21" i="2" s="1"/>
  <c r="H221" i="2"/>
  <c r="H164" i="2"/>
  <c r="E31" i="8"/>
  <c r="F31" i="8"/>
  <c r="H64" i="2"/>
  <c r="H96" i="2"/>
  <c r="H54" i="2"/>
  <c r="H62" i="2"/>
  <c r="H98" i="2"/>
  <c r="H59" i="2"/>
  <c r="H95" i="2"/>
  <c r="H103" i="2"/>
  <c r="H61" i="2"/>
  <c r="H63" i="2"/>
  <c r="H60" i="2"/>
  <c r="H40" i="2"/>
  <c r="H44" i="2"/>
  <c r="H67" i="2"/>
  <c r="H32" i="2"/>
  <c r="K11" i="1"/>
  <c r="M11" i="1" s="1"/>
  <c r="F18" i="2"/>
  <c r="H18" i="2" s="1"/>
  <c r="F14" i="2"/>
  <c r="H14" i="2" s="1"/>
  <c r="F10" i="2"/>
  <c r="H10" i="2" s="1"/>
  <c r="F17" i="2"/>
  <c r="H17" i="2" s="1"/>
  <c r="F13" i="2"/>
  <c r="H13" i="2" s="1"/>
  <c r="F9" i="2"/>
  <c r="M16" i="1"/>
  <c r="K15" i="1"/>
  <c r="M15" i="1"/>
  <c r="K12" i="1"/>
  <c r="M12" i="1" s="1"/>
  <c r="K8" i="1"/>
  <c r="M8" i="1" s="1"/>
  <c r="K7" i="1"/>
  <c r="M7" i="1" s="1"/>
  <c r="H6" i="8"/>
  <c r="H8" i="8"/>
  <c r="H7" i="8"/>
  <c r="H9" i="8"/>
  <c r="M58" i="1" l="1"/>
  <c r="F20" i="2"/>
  <c r="H20" i="2" s="1"/>
  <c r="H57" i="2"/>
  <c r="D10" i="8"/>
  <c r="G10" i="8" s="1"/>
  <c r="I10" i="8" s="1"/>
  <c r="D12" i="8"/>
  <c r="G12" i="8" s="1"/>
  <c r="I12" i="8" s="1"/>
  <c r="D14" i="8"/>
  <c r="G14" i="8" s="1"/>
  <c r="I14" i="8" s="1"/>
  <c r="D16" i="8"/>
  <c r="G16" i="8" s="1"/>
  <c r="I16" i="8" s="1"/>
  <c r="D18" i="8"/>
  <c r="G18" i="8" s="1"/>
  <c r="I18" i="8" s="1"/>
  <c r="D15" i="8"/>
  <c r="G15" i="8" s="1"/>
  <c r="I15" i="8" s="1"/>
  <c r="D19" i="8"/>
  <c r="G19" i="8" s="1"/>
  <c r="I19" i="8" s="1"/>
  <c r="D21" i="8"/>
  <c r="G21" i="8" s="1"/>
  <c r="I21" i="8" s="1"/>
  <c r="D20" i="8"/>
  <c r="G20" i="8" s="1"/>
  <c r="I20" i="8" s="1"/>
  <c r="D24" i="8"/>
  <c r="G24" i="8" s="1"/>
  <c r="I24" i="8" s="1"/>
  <c r="D13" i="8"/>
  <c r="G13" i="8" s="1"/>
  <c r="I13" i="8" s="1"/>
  <c r="D17" i="8"/>
  <c r="G17" i="8" s="1"/>
  <c r="I17" i="8" s="1"/>
  <c r="D23" i="8"/>
  <c r="G23" i="8" s="1"/>
  <c r="I23" i="8" s="1"/>
  <c r="D22" i="8"/>
  <c r="G22" i="8" s="1"/>
  <c r="I22" i="8" s="1"/>
  <c r="D25" i="8"/>
  <c r="G25" i="8" s="1"/>
  <c r="I25" i="8" s="1"/>
  <c r="D26" i="8"/>
  <c r="G26" i="8" s="1"/>
  <c r="I26" i="8" s="1"/>
  <c r="D28" i="8"/>
  <c r="G28" i="8" s="1"/>
  <c r="I28" i="8" s="1"/>
  <c r="D30" i="8"/>
  <c r="G30" i="8" s="1"/>
  <c r="I30" i="8" s="1"/>
  <c r="D11" i="8"/>
  <c r="G11" i="8" s="1"/>
  <c r="I11" i="8" s="1"/>
  <c r="D29" i="8"/>
  <c r="G29" i="8" s="1"/>
  <c r="I29" i="8" s="1"/>
  <c r="D27" i="8"/>
  <c r="G27" i="8" s="1"/>
  <c r="I27" i="8" s="1"/>
  <c r="L234" i="2"/>
  <c r="L233" i="2"/>
  <c r="F52" i="2"/>
  <c r="H52" i="2" s="1"/>
  <c r="F53" i="2"/>
  <c r="H53" i="2" s="1"/>
  <c r="F56" i="2"/>
  <c r="H56" i="2" s="1"/>
  <c r="F46" i="2"/>
  <c r="H46" i="2" s="1"/>
  <c r="F41" i="2"/>
  <c r="H41" i="2" s="1"/>
  <c r="F45" i="2"/>
  <c r="H45" i="2" s="1"/>
  <c r="F37" i="2"/>
  <c r="H37" i="2" s="1"/>
  <c r="F42" i="2"/>
  <c r="H42" i="2" s="1"/>
  <c r="F38" i="2"/>
  <c r="H38" i="2" s="1"/>
  <c r="F30" i="2"/>
  <c r="H30" i="2" s="1"/>
  <c r="F22" i="2"/>
  <c r="F27" i="2"/>
  <c r="H27" i="2" s="1"/>
  <c r="F26" i="2"/>
  <c r="H26" i="2" s="1"/>
  <c r="F31" i="2"/>
  <c r="H31" i="2" s="1"/>
  <c r="H31" i="8"/>
  <c r="F11" i="2"/>
  <c r="H11" i="2" s="1"/>
  <c r="H9" i="2"/>
  <c r="F16" i="2"/>
  <c r="F15" i="2"/>
  <c r="F12" i="2"/>
  <c r="F8" i="2"/>
  <c r="F7" i="2"/>
  <c r="D9" i="8" l="1"/>
  <c r="G9" i="8" s="1"/>
  <c r="I9" i="8" s="1"/>
  <c r="H22" i="2"/>
  <c r="D8" i="8"/>
  <c r="G8" i="8" s="1"/>
  <c r="I8" i="8" s="1"/>
  <c r="H16" i="2"/>
  <c r="H15" i="2"/>
  <c r="H12" i="2"/>
  <c r="H8" i="2"/>
  <c r="D7" i="8"/>
  <c r="G7" i="8" s="1"/>
  <c r="I7" i="8" s="1"/>
  <c r="F107" i="2"/>
  <c r="F223" i="2" s="1"/>
  <c r="H7" i="2"/>
  <c r="D6" i="8"/>
  <c r="H107" i="2" l="1"/>
  <c r="H227" i="2" s="1"/>
  <c r="G6" i="8"/>
  <c r="D31" i="8"/>
  <c r="I6" i="8" l="1"/>
  <c r="I31" i="8" s="1"/>
  <c r="G31" i="8"/>
</calcChain>
</file>

<file path=xl/sharedStrings.xml><?xml version="1.0" encoding="utf-8"?>
<sst xmlns="http://schemas.openxmlformats.org/spreadsheetml/2006/main" count="229" uniqueCount="181">
  <si>
    <t>nr</t>
  </si>
  <si>
    <t>E-mail adres:</t>
  </si>
  <si>
    <t>NFU</t>
  </si>
  <si>
    <t>VSNU</t>
  </si>
  <si>
    <t>Promovendus</t>
  </si>
  <si>
    <t>(Arts) onderzoeker</t>
  </si>
  <si>
    <t>Salarisaanvraag</t>
  </si>
  <si>
    <t>PostDoc</t>
  </si>
  <si>
    <t>Sr.wet. Medewerker</t>
  </si>
  <si>
    <t>Aantal maanden</t>
  </si>
  <si>
    <t>DAEB Format</t>
  </si>
  <si>
    <t>FAIRness</t>
  </si>
  <si>
    <t>Benchfee</t>
  </si>
  <si>
    <t>NWP-MBO</t>
  </si>
  <si>
    <t>NWP-HBO</t>
  </si>
  <si>
    <t>NWP-Academisch</t>
  </si>
  <si>
    <t>A</t>
  </si>
  <si>
    <t>B</t>
  </si>
  <si>
    <t>C</t>
  </si>
  <si>
    <t>D</t>
  </si>
  <si>
    <t>Promovendus / PostDoc / (Arts) onderzoeker / NWP-M / NWP-H / NWP-Ac</t>
  </si>
  <si>
    <t>Promovendus / Sr.wet. Medewerker / NWP-M / NWP-H / NWP-Ac</t>
  </si>
  <si>
    <t>E</t>
  </si>
  <si>
    <t>etc</t>
  </si>
  <si>
    <t>F</t>
  </si>
  <si>
    <t>G</t>
  </si>
  <si>
    <t>K</t>
  </si>
  <si>
    <t>L</t>
  </si>
  <si>
    <t>M</t>
  </si>
  <si>
    <t xml:space="preserve">https://projectnet.zonmw.nl/ </t>
  </si>
  <si>
    <t>https://mijn.zonmw.nl/</t>
  </si>
  <si>
    <t>Overig</t>
  </si>
  <si>
    <t>Implementatie</t>
  </si>
  <si>
    <t>Open Access publicatie</t>
  </si>
  <si>
    <t>Standardisatie (SNOMED, LOINC, etc.)</t>
  </si>
  <si>
    <t>Advies</t>
  </si>
  <si>
    <t>Overig, graag (onderaan) nader toelichten</t>
  </si>
  <si>
    <t>Ziekenhuis</t>
  </si>
  <si>
    <t>Universiteit</t>
  </si>
  <si>
    <t>Universitair Medisch Centrum</t>
  </si>
  <si>
    <t>Overige onderzoeksorganisatie</t>
  </si>
  <si>
    <t>Overig bedrijf</t>
  </si>
  <si>
    <t>Overheidsinstelling</t>
  </si>
  <si>
    <t>Middelbaar Beroepsonderwijs (MBO)</t>
  </si>
  <si>
    <t>Hoger Beroepsonderwijs (HBO)</t>
  </si>
  <si>
    <t>Geestelijke gezondheidszorg</t>
  </si>
  <si>
    <t>Gemeentelijke Gezondheidsdienst</t>
  </si>
  <si>
    <t>Belangengroep</t>
  </si>
  <si>
    <t>Gegevensbeheer</t>
  </si>
  <si>
    <t xml:space="preserve">Uitbesteding </t>
  </si>
  <si>
    <t>Specificatie personeel</t>
  </si>
  <si>
    <t>Opmerkingen</t>
  </si>
  <si>
    <t>Omschrijving</t>
  </si>
  <si>
    <t>Samenvatting</t>
  </si>
  <si>
    <t>Ja</t>
  </si>
  <si>
    <t>Nee</t>
  </si>
  <si>
    <t>H</t>
  </si>
  <si>
    <t>I</t>
  </si>
  <si>
    <t>J</t>
  </si>
  <si>
    <t>Instruction ZonMw Budgetformat</t>
  </si>
  <si>
    <t>Make sure that you are aware of the specific call information</t>
  </si>
  <si>
    <t>Check the call text to review the situation or call ZonMw for more clarity.</t>
  </si>
  <si>
    <t>Note: only the YELLOW fields are editable, BLUE cells are locked / hidden</t>
  </si>
  <si>
    <t>Start your budget application with filling the "Participant List" sheet</t>
  </si>
  <si>
    <t>Continue your budget application with filling the "staff" sheet</t>
  </si>
  <si>
    <t>Decide if you should use part 1a or part 1 b</t>
  </si>
  <si>
    <t>Part 1a - based on salary scales - VSNU / NFU or other</t>
  </si>
  <si>
    <t xml:space="preserve">Fill in the name of the function of the staff costs, 1 name / function per row. If there are not enough rows, please combine functions that have the same duration. </t>
  </si>
  <si>
    <t>Decide on the; VSNU, NFU or other</t>
  </si>
  <si>
    <t>Select the right applicable function</t>
  </si>
  <si>
    <t>Other</t>
  </si>
  <si>
    <t xml:space="preserve">Specify the amount of months the staff will work on the project </t>
  </si>
  <si>
    <t xml:space="preserve">Specify the FTE% of the specific staff members </t>
  </si>
  <si>
    <r>
      <rPr>
        <b/>
        <sz val="10"/>
        <color theme="1"/>
        <rFont val="Arial"/>
        <family val="2"/>
      </rPr>
      <t>ONLY</t>
    </r>
    <r>
      <rPr>
        <sz val="10"/>
        <color theme="1"/>
        <rFont val="Arial"/>
        <family val="2"/>
      </rPr>
      <t xml:space="preserve"> applicable to </t>
    </r>
    <r>
      <rPr>
        <b/>
        <sz val="10"/>
        <color theme="1"/>
        <rFont val="Arial"/>
        <family val="2"/>
      </rPr>
      <t>OTHER</t>
    </r>
    <r>
      <rPr>
        <sz val="10"/>
        <color theme="1"/>
        <rFont val="Arial"/>
        <family val="2"/>
      </rPr>
      <t>, specify the gross salary of the staff members (column H - is editable)</t>
    </r>
  </si>
  <si>
    <r>
      <rPr>
        <b/>
        <sz val="10"/>
        <color theme="1"/>
        <rFont val="Arial"/>
        <family val="2"/>
      </rPr>
      <t>ONLY</t>
    </r>
    <r>
      <rPr>
        <sz val="10"/>
        <color theme="1"/>
        <rFont val="Arial"/>
        <family val="2"/>
      </rPr>
      <t xml:space="preserve"> fill in when you've selected </t>
    </r>
    <r>
      <rPr>
        <b/>
        <sz val="10"/>
        <color theme="1"/>
        <rFont val="Arial"/>
        <family val="2"/>
      </rPr>
      <t>OTHER</t>
    </r>
    <r>
      <rPr>
        <sz val="10"/>
        <color theme="1"/>
        <rFont val="Arial"/>
        <family val="2"/>
      </rPr>
      <t>, specify the overhead% if applicable (column L - is editable)</t>
    </r>
  </si>
  <si>
    <t>E.g. As soon as the collective agreement for hospitals is used, for example, select 'Other' at 'Organisation' and calculate the index suspension based on the duration yourself.</t>
  </si>
  <si>
    <t>* please make sure that a detailed calculation can be presented when requested by ZonMw</t>
  </si>
  <si>
    <t>Part 1b - based upon an hourly tariff (the tariff calculation should be acceptable, reasonable and fair - to be approved by ZonMw)</t>
  </si>
  <si>
    <t>Fill in the staff's name / function, 1 name / function per row (column B)</t>
  </si>
  <si>
    <t>Specify additional details regarding the (project)activities the staff will perform during the project (column C)</t>
  </si>
  <si>
    <t>Provide the 'all-in hourly tariff' including VAT (if applicable) (Column K)</t>
  </si>
  <si>
    <t>Provide the amount of hours that will be spend on the specified project activities (column L)</t>
  </si>
  <si>
    <t>All personnel costst are replicated in the 'budget' sheet in the cells intented for that purpose</t>
  </si>
  <si>
    <t>For part 1a:</t>
  </si>
  <si>
    <t>M7 of staff is equal to F7 of budget</t>
  </si>
  <si>
    <t>M8 of staff is equal to F8 of budget</t>
  </si>
  <si>
    <t>For part 1b:</t>
  </si>
  <si>
    <t>M27 of staff is equal to F27 of budget</t>
  </si>
  <si>
    <t>M28 of staff is equal to F28 of budget</t>
  </si>
  <si>
    <t>Continue with filling the budget sheet</t>
  </si>
  <si>
    <t>A collaboration between beneficiaries is when each projectpartner specifies and realises their own project costs in this budget form.</t>
  </si>
  <si>
    <t>When a beneficiary hires a third party to realise a part of the project activities this is considered an assignment. The beneficiary declares the costs. The third part sends the beneficiary an invoice.</t>
  </si>
  <si>
    <t>The third party is not part of the agreement between ZonMw and the project's beneficiaries.</t>
  </si>
  <si>
    <t>Personel costs in the budget sheet</t>
  </si>
  <si>
    <t>Add (additional) remarks to the replicated personnel costs if applicable in column D</t>
  </si>
  <si>
    <r>
      <t>Check in column E the right organisation that will bear the personnel costs (based upon the dropdown menu).</t>
    </r>
    <r>
      <rPr>
        <b/>
        <sz val="10"/>
        <color theme="1"/>
        <rFont val="Arial"/>
        <family val="2"/>
      </rPr>
      <t xml:space="preserve"> Note! If you see no organisations, please check if the "Staff" sheet is filled in correctly</t>
    </r>
  </si>
  <si>
    <t>Add, if applicable, the own contribution of the project participant or any cofunding by third parties in column G</t>
  </si>
  <si>
    <t>Material, equipment and consumables (specified)</t>
  </si>
  <si>
    <t>Add the description of the required materials, equipment or consumables of the project in column B</t>
  </si>
  <si>
    <t>Add, if applicable, any additional remarks in column D</t>
  </si>
  <si>
    <r>
      <t>Select in column E the right organisation that will bear the costs (based upon the dropdown menu).</t>
    </r>
    <r>
      <rPr>
        <b/>
        <sz val="10"/>
        <color theme="1"/>
        <rFont val="Arial"/>
        <family val="2"/>
      </rPr>
      <t xml:space="preserve"> </t>
    </r>
  </si>
  <si>
    <t>Please fill in the costs (based upon a purchase order or calculation) in column F</t>
  </si>
  <si>
    <t>Other costs</t>
  </si>
  <si>
    <t>Add the description of the required other costs of the project in column C</t>
  </si>
  <si>
    <t>Select the right cost type (based upon the dropdown menu) in column D</t>
  </si>
  <si>
    <t>If there is a collaboration, please fill in the costs of all parties at all cost categories.</t>
  </si>
  <si>
    <t>If there is an assignment, enter the costs of the client in the other cost category (the contractor sends an invoice).</t>
  </si>
  <si>
    <t>As soon as patient inclusion is mentioned, enter the number, amount per number and total.</t>
  </si>
  <si>
    <t>Extra explanation field in budget</t>
  </si>
  <si>
    <t>Potentially any additional explanations or remarks can be placed here</t>
  </si>
  <si>
    <t>Check if the calculations are correct</t>
  </si>
  <si>
    <t xml:space="preserve">The number specified as "total requested budget ZonMw" should be the same as "total costs'' minus "own contribution / cofunding". </t>
  </si>
  <si>
    <t>If not, please check if all specified costs / items are linked to the participant bearing the costs and make changes if necessary</t>
  </si>
  <si>
    <t>Finalising the budget</t>
  </si>
  <si>
    <t xml:space="preserve">Fill in the requested contact details, so that if there are any questions, the ZonMw staff can contact the right persons to adress these questions. </t>
  </si>
  <si>
    <t>Print both staff and budget in pdf-format, or save both sheets as pdf-file, and sign it</t>
  </si>
  <si>
    <t>in order to combine and upload the file(s) with the grant application, if the application is done in</t>
  </si>
  <si>
    <t>OR</t>
  </si>
  <si>
    <t>Upload the complete budgetfile to the applicationportal when using</t>
  </si>
  <si>
    <t>Name Organisation</t>
  </si>
  <si>
    <t xml:space="preserve">Type of organisation (Dropdown) </t>
  </si>
  <si>
    <t xml:space="preserve">1. Staff costs </t>
  </si>
  <si>
    <t xml:space="preserve">2. Material, equipment &amp; consumer goods (itemised) </t>
  </si>
  <si>
    <t xml:space="preserve">3. Other costs (itemised) </t>
  </si>
  <si>
    <t>Total project costs</t>
  </si>
  <si>
    <t>Own contribution/Co-funding</t>
  </si>
  <si>
    <t>Total requested budget ZonMw.</t>
  </si>
  <si>
    <t>1.a Staff costs (based on salary scale)</t>
  </si>
  <si>
    <t>Organisation (dropdown menu)</t>
  </si>
  <si>
    <t>NFU / VSNU member / other staff ruling</t>
  </si>
  <si>
    <t>Function/Scale</t>
  </si>
  <si>
    <t>Months</t>
  </si>
  <si>
    <t>Gross salary - based on table / 1 FTE</t>
  </si>
  <si>
    <t>Monthly Gross salary (for Other ruling only)</t>
  </si>
  <si>
    <t>% fte (for the project)</t>
  </si>
  <si>
    <t>Salary costs</t>
  </si>
  <si>
    <t>Gross salary, 40% increment (for Other ruling only)</t>
  </si>
  <si>
    <t>Overhead %  (for Other ruling only)</t>
  </si>
  <si>
    <t>Total costs</t>
  </si>
  <si>
    <t>1.b Staff costs (based on hourly rate)</t>
  </si>
  <si>
    <t>The hourly rate should be acceptable, reasonable and fair</t>
  </si>
  <si>
    <t>Function</t>
  </si>
  <si>
    <t>Activity / Actions</t>
  </si>
  <si>
    <t>Hourly rate</t>
  </si>
  <si>
    <t>number of hours</t>
  </si>
  <si>
    <t xml:space="preserve">Staff costs </t>
  </si>
  <si>
    <t>Costs (budget)</t>
  </si>
  <si>
    <t xml:space="preserve">Own contribution/3rd party co-funding (budget) </t>
  </si>
  <si>
    <t xml:space="preserve">Requested budget ZonMw (budget) </t>
  </si>
  <si>
    <t>Economic Activity?</t>
  </si>
  <si>
    <t xml:space="preserve">Actual costs </t>
  </si>
  <si>
    <t xml:space="preserve">Actual Own contribution/3rd party co-funding (budget) </t>
  </si>
  <si>
    <t>Total Actual (actual costs minus actual own contribution/3rd party co-funding</t>
  </si>
  <si>
    <t>Function (will be filled based on "staff"sheet)</t>
  </si>
  <si>
    <t>Remarks</t>
  </si>
  <si>
    <t>Organisation (dropdown)</t>
  </si>
  <si>
    <t>Material, equipment &amp; consumer goods (itemised)</t>
  </si>
  <si>
    <t xml:space="preserve">Total costs (budget) </t>
  </si>
  <si>
    <t xml:space="preserve">Total own contribution/co-funding (budget) </t>
  </si>
  <si>
    <t xml:space="preserve">Total requested budget ZonMw </t>
  </si>
  <si>
    <t xml:space="preserve">Other costs (itemised) </t>
  </si>
  <si>
    <t>Description</t>
  </si>
  <si>
    <t xml:space="preserve">Type of costs (Dropdown) </t>
  </si>
  <si>
    <t>Organisatie (dropdown)</t>
  </si>
  <si>
    <t xml:space="preserve">Total actual costs </t>
  </si>
  <si>
    <t>Total actual own contribution/3rd party co-funding</t>
  </si>
  <si>
    <t>Additional explanation for budget</t>
  </si>
  <si>
    <t>Approval and signature financial responsible receiving organisation</t>
  </si>
  <si>
    <t>Receiving organisation</t>
  </si>
  <si>
    <t>Name:</t>
  </si>
  <si>
    <t>Function:</t>
  </si>
  <si>
    <t>Date:</t>
  </si>
  <si>
    <t>SUBTOTAL</t>
  </si>
  <si>
    <t xml:space="preserve">Organisation (from tab Staff) </t>
  </si>
  <si>
    <t>N</t>
  </si>
  <si>
    <t>Final statement (end of project)</t>
  </si>
  <si>
    <t xml:space="preserve"> In these cells, you can enter the actual  costs.</t>
  </si>
  <si>
    <t>You can use this format as a basis for the  final statement.</t>
  </si>
  <si>
    <t>On the tab "Budget"you can expand the grouping of column M and row 235 to display the cells for the realization.</t>
  </si>
  <si>
    <t>Tabel 01/07/2026</t>
  </si>
  <si>
    <t>Tabel 01/7/2026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</si>
</sst>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"/>
    <numFmt numFmtId="165" formatCode="_ [$€-2]\ * #,##0.00_ ;_ [$€-2]\ * \-#,##0.00_ ;_ [$€-2]\ * &quot;-&quot;??_ ;_ @_ "/>
    <numFmt numFmtId="166" formatCode="_-[$€-2]\ * #,##0_-;_-[$€-2]\ * #,##0\-;_-[$€-2]\ * &quot;-&quot;_-;_-@_-"/>
    <numFmt numFmtId="167" formatCode="_ * #,##0_ ;_ * \-#,##0_ ;_ * &quot;-&quot;??_ ;_ @_ "/>
    <numFmt numFmtId="168" formatCode="_ [$€-413]\ * #,##0.00_ ;_ [$€-413]\ * \-#,##0.00_ ;_ [$€-413]\ * &quot;-&quot;??_ ;_ @_ "/>
  </numFmts>
  <fonts count="3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20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4"/>
      <color indexed="8"/>
      <name val="Arial"/>
      <family val="2"/>
    </font>
    <font>
      <b/>
      <sz val="11"/>
      <color indexed="8"/>
      <name val="Arial"/>
      <family val="2"/>
    </font>
    <font>
      <i/>
      <sz val="9"/>
      <color indexed="8"/>
      <name val="Arial"/>
      <family val="2"/>
    </font>
    <font>
      <b/>
      <sz val="11"/>
      <color theme="1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u/>
      <sz val="11"/>
      <color theme="1"/>
      <name val="Arial"/>
      <family val="2"/>
    </font>
    <font>
      <b/>
      <sz val="10"/>
      <color theme="1"/>
      <name val="Arial"/>
      <family val="2"/>
    </font>
    <font>
      <u/>
      <sz val="10"/>
      <color theme="10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u val="singleAccounting"/>
      <sz val="10"/>
      <name val="Arial"/>
      <family val="2"/>
    </font>
    <font>
      <sz val="12"/>
      <color rgb="FFFF0000"/>
      <name val="Arial"/>
      <family val="2"/>
    </font>
    <font>
      <sz val="10"/>
      <color theme="0"/>
      <name val="Arial"/>
      <family val="2"/>
    </font>
    <font>
      <sz val="8"/>
      <name val="Arial"/>
      <family val="2"/>
    </font>
    <font>
      <b/>
      <sz val="12"/>
      <color theme="1"/>
      <name val="Arial"/>
      <family val="2"/>
    </font>
    <font>
      <b/>
      <sz val="13"/>
      <color theme="1"/>
      <name val="Arial"/>
      <family val="2"/>
    </font>
    <font>
      <b/>
      <sz val="12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2" fillId="0" borderId="0"/>
    <xf numFmtId="0" fontId="5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23" fillId="0" borderId="0"/>
    <xf numFmtId="9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44" fontId="1" fillId="0" borderId="0" applyFont="0" applyFill="0" applyBorder="0" applyAlignment="0" applyProtection="0"/>
  </cellStyleXfs>
  <cellXfs count="283">
    <xf numFmtId="0" fontId="0" fillId="0" borderId="0" xfId="0"/>
    <xf numFmtId="165" fontId="5" fillId="2" borderId="1" xfId="3" applyNumberFormat="1" applyFont="1" applyFill="1" applyBorder="1" applyAlignment="1" applyProtection="1">
      <alignment horizontal="left" vertical="top"/>
      <protection hidden="1"/>
    </xf>
    <xf numFmtId="44" fontId="4" fillId="2" borderId="23" xfId="0" applyNumberFormat="1" applyFont="1" applyFill="1" applyBorder="1" applyProtection="1">
      <protection hidden="1"/>
    </xf>
    <xf numFmtId="44" fontId="10" fillId="2" borderId="19" xfId="0" applyNumberFormat="1" applyFont="1" applyFill="1" applyBorder="1" applyAlignment="1" applyProtection="1">
      <alignment wrapText="1"/>
      <protection hidden="1"/>
    </xf>
    <xf numFmtId="44" fontId="14" fillId="2" borderId="18" xfId="0" applyNumberFormat="1" applyFont="1" applyFill="1" applyBorder="1" applyAlignment="1" applyProtection="1">
      <alignment wrapText="1"/>
      <protection hidden="1"/>
    </xf>
    <xf numFmtId="44" fontId="14" fillId="2" borderId="18" xfId="0" applyNumberFormat="1" applyFont="1" applyFill="1" applyBorder="1" applyProtection="1">
      <protection hidden="1"/>
    </xf>
    <xf numFmtId="44" fontId="10" fillId="2" borderId="17" xfId="0" applyNumberFormat="1" applyFont="1" applyFill="1" applyBorder="1" applyAlignment="1" applyProtection="1">
      <alignment wrapText="1"/>
      <protection hidden="1"/>
    </xf>
    <xf numFmtId="44" fontId="10" fillId="2" borderId="17" xfId="0" applyNumberFormat="1" applyFont="1" applyFill="1" applyBorder="1" applyProtection="1">
      <protection hidden="1"/>
    </xf>
    <xf numFmtId="44" fontId="10" fillId="2" borderId="18" xfId="0" applyNumberFormat="1" applyFont="1" applyFill="1" applyBorder="1" applyProtection="1">
      <protection hidden="1"/>
    </xf>
    <xf numFmtId="0" fontId="2" fillId="0" borderId="0" xfId="1"/>
    <xf numFmtId="167" fontId="0" fillId="0" borderId="0" xfId="0" applyNumberFormat="1"/>
    <xf numFmtId="0" fontId="3" fillId="2" borderId="0" xfId="1" applyFont="1" applyFill="1" applyAlignment="1" applyProtection="1">
      <alignment horizontal="left" vertical="top"/>
      <protection hidden="1"/>
    </xf>
    <xf numFmtId="0" fontId="4" fillId="2" borderId="0" xfId="1" applyFont="1" applyFill="1" applyAlignment="1" applyProtection="1">
      <alignment horizontal="left" vertical="top"/>
      <protection hidden="1"/>
    </xf>
    <xf numFmtId="0" fontId="0" fillId="0" borderId="0" xfId="0" applyProtection="1">
      <protection hidden="1"/>
    </xf>
    <xf numFmtId="0" fontId="6" fillId="2" borderId="0" xfId="2" applyFont="1" applyFill="1" applyAlignment="1" applyProtection="1">
      <alignment horizontal="left" vertical="top"/>
      <protection hidden="1"/>
    </xf>
    <xf numFmtId="0" fontId="5" fillId="2" borderId="0" xfId="2" applyFill="1" applyAlignment="1" applyProtection="1">
      <alignment horizontal="left" vertical="top"/>
      <protection hidden="1"/>
    </xf>
    <xf numFmtId="0" fontId="7" fillId="2" borderId="0" xfId="2" quotePrefix="1" applyFont="1" applyFill="1" applyAlignment="1" applyProtection="1">
      <alignment horizontal="left" vertical="top"/>
      <protection hidden="1"/>
    </xf>
    <xf numFmtId="0" fontId="8" fillId="2" borderId="0" xfId="2" applyFont="1" applyFill="1" applyAlignment="1" applyProtection="1">
      <alignment horizontal="left" vertical="top"/>
      <protection hidden="1"/>
    </xf>
    <xf numFmtId="0" fontId="7" fillId="2" borderId="4" xfId="2" applyFont="1" applyFill="1" applyBorder="1" applyAlignment="1" applyProtection="1">
      <alignment horizontal="left" vertical="top"/>
      <protection hidden="1"/>
    </xf>
    <xf numFmtId="0" fontId="7" fillId="2" borderId="4" xfId="2" applyFont="1" applyFill="1" applyBorder="1" applyAlignment="1" applyProtection="1">
      <alignment horizontal="left" vertical="top" wrapText="1"/>
      <protection hidden="1"/>
    </xf>
    <xf numFmtId="0" fontId="7" fillId="2" borderId="5" xfId="2" applyFont="1" applyFill="1" applyBorder="1" applyAlignment="1" applyProtection="1">
      <alignment horizontal="left" vertical="top" wrapText="1"/>
      <protection hidden="1"/>
    </xf>
    <xf numFmtId="0" fontId="7" fillId="2" borderId="6" xfId="1" applyFont="1" applyFill="1" applyBorder="1" applyAlignment="1" applyProtection="1">
      <alignment horizontal="left" vertical="top"/>
      <protection hidden="1"/>
    </xf>
    <xf numFmtId="0" fontId="7" fillId="2" borderId="0" xfId="2" applyFont="1" applyFill="1" applyAlignment="1" applyProtection="1">
      <alignment horizontal="left" vertical="top"/>
      <protection hidden="1"/>
    </xf>
    <xf numFmtId="164" fontId="5" fillId="3" borderId="1" xfId="2" applyNumberFormat="1" applyFill="1" applyBorder="1" applyAlignment="1" applyProtection="1">
      <alignment horizontal="center" vertical="top"/>
      <protection locked="0" hidden="1"/>
    </xf>
    <xf numFmtId="0" fontId="0" fillId="2" borderId="12" xfId="0" applyFill="1" applyBorder="1" applyAlignment="1" applyProtection="1">
      <alignment wrapText="1"/>
      <protection hidden="1"/>
    </xf>
    <xf numFmtId="0" fontId="0" fillId="2" borderId="13" xfId="0" applyFill="1" applyBorder="1" applyAlignment="1" applyProtection="1">
      <alignment wrapText="1"/>
      <protection hidden="1"/>
    </xf>
    <xf numFmtId="0" fontId="4" fillId="2" borderId="13" xfId="0" applyFont="1" applyFill="1" applyBorder="1" applyAlignment="1" applyProtection="1">
      <alignment wrapText="1"/>
      <protection hidden="1"/>
    </xf>
    <xf numFmtId="0" fontId="0" fillId="2" borderId="13" xfId="0" applyFill="1" applyBorder="1" applyProtection="1">
      <protection hidden="1"/>
    </xf>
    <xf numFmtId="0" fontId="0" fillId="2" borderId="7" xfId="0" applyFill="1" applyBorder="1" applyAlignment="1" applyProtection="1">
      <alignment wrapText="1"/>
      <protection hidden="1"/>
    </xf>
    <xf numFmtId="0" fontId="10" fillId="2" borderId="5" xfId="0" applyFont="1" applyFill="1" applyBorder="1" applyAlignment="1" applyProtection="1">
      <alignment vertical="top" wrapText="1"/>
      <protection hidden="1"/>
    </xf>
    <xf numFmtId="0" fontId="4" fillId="2" borderId="17" xfId="0" applyFont="1" applyFill="1" applyBorder="1" applyAlignment="1" applyProtection="1">
      <alignment wrapText="1"/>
      <protection hidden="1"/>
    </xf>
    <xf numFmtId="0" fontId="0" fillId="2" borderId="17" xfId="0" applyFill="1" applyBorder="1" applyProtection="1">
      <protection hidden="1"/>
    </xf>
    <xf numFmtId="0" fontId="0" fillId="2" borderId="18" xfId="0" applyFill="1" applyBorder="1" applyProtection="1">
      <protection hidden="1"/>
    </xf>
    <xf numFmtId="0" fontId="12" fillId="2" borderId="19" xfId="0" applyFont="1" applyFill="1" applyBorder="1" applyAlignment="1" applyProtection="1">
      <alignment horizontal="left" vertical="top" wrapText="1"/>
      <protection hidden="1"/>
    </xf>
    <xf numFmtId="0" fontId="10" fillId="2" borderId="20" xfId="0" applyFont="1" applyFill="1" applyBorder="1" applyProtection="1">
      <protection hidden="1"/>
    </xf>
    <xf numFmtId="0" fontId="10" fillId="2" borderId="5" xfId="0" applyFont="1" applyFill="1" applyBorder="1" applyAlignment="1" applyProtection="1">
      <alignment wrapText="1"/>
      <protection hidden="1"/>
    </xf>
    <xf numFmtId="0" fontId="4" fillId="2" borderId="19" xfId="0" applyFont="1" applyFill="1" applyBorder="1" applyAlignment="1" applyProtection="1">
      <alignment wrapText="1"/>
      <protection hidden="1"/>
    </xf>
    <xf numFmtId="0" fontId="0" fillId="2" borderId="19" xfId="0" applyFill="1" applyBorder="1" applyProtection="1">
      <protection hidden="1"/>
    </xf>
    <xf numFmtId="0" fontId="4" fillId="2" borderId="17" xfId="0" applyFont="1" applyFill="1" applyBorder="1" applyAlignment="1" applyProtection="1">
      <alignment vertical="top" wrapText="1"/>
      <protection hidden="1"/>
    </xf>
    <xf numFmtId="0" fontId="0" fillId="2" borderId="20" xfId="0" applyFill="1" applyBorder="1" applyAlignment="1" applyProtection="1">
      <alignment vertical="top"/>
      <protection hidden="1"/>
    </xf>
    <xf numFmtId="0" fontId="0" fillId="2" borderId="19" xfId="0" applyFill="1" applyBorder="1" applyAlignment="1" applyProtection="1">
      <alignment vertical="top"/>
      <protection hidden="1"/>
    </xf>
    <xf numFmtId="0" fontId="4" fillId="2" borderId="17" xfId="0" applyFont="1" applyFill="1" applyBorder="1" applyAlignment="1" applyProtection="1">
      <alignment vertical="top"/>
      <protection hidden="1"/>
    </xf>
    <xf numFmtId="44" fontId="10" fillId="2" borderId="18" xfId="0" applyNumberFormat="1" applyFont="1" applyFill="1" applyBorder="1" applyAlignment="1" applyProtection="1">
      <alignment wrapText="1"/>
      <protection hidden="1"/>
    </xf>
    <xf numFmtId="0" fontId="0" fillId="2" borderId="11" xfId="0" applyFill="1" applyBorder="1" applyAlignment="1" applyProtection="1">
      <alignment wrapText="1"/>
      <protection hidden="1"/>
    </xf>
    <xf numFmtId="0" fontId="0" fillId="2" borderId="33" xfId="0" applyFill="1" applyBorder="1" applyAlignment="1" applyProtection="1">
      <alignment wrapText="1"/>
      <protection hidden="1"/>
    </xf>
    <xf numFmtId="0" fontId="4" fillId="2" borderId="33" xfId="0" applyFont="1" applyFill="1" applyBorder="1" applyAlignment="1" applyProtection="1">
      <alignment wrapText="1"/>
      <protection hidden="1"/>
    </xf>
    <xf numFmtId="0" fontId="4" fillId="0" borderId="0" xfId="0" applyFont="1" applyProtection="1">
      <protection hidden="1"/>
    </xf>
    <xf numFmtId="0" fontId="16" fillId="0" borderId="0" xfId="0" applyFont="1"/>
    <xf numFmtId="3" fontId="0" fillId="0" borderId="0" xfId="4" applyNumberFormat="1" applyFont="1"/>
    <xf numFmtId="0" fontId="18" fillId="0" borderId="0" xfId="0" applyFont="1" applyProtection="1">
      <protection hidden="1"/>
    </xf>
    <xf numFmtId="0" fontId="19" fillId="5" borderId="0" xfId="0" applyFont="1" applyFill="1" applyProtection="1">
      <protection hidden="1"/>
    </xf>
    <xf numFmtId="0" fontId="19" fillId="0" borderId="0" xfId="0" applyFont="1" applyProtection="1">
      <protection hidden="1"/>
    </xf>
    <xf numFmtId="0" fontId="20" fillId="0" borderId="0" xfId="0" applyFont="1" applyProtection="1">
      <protection hidden="1"/>
    </xf>
    <xf numFmtId="0" fontId="21" fillId="0" borderId="0" xfId="0" applyFont="1" applyProtection="1">
      <protection hidden="1"/>
    </xf>
    <xf numFmtId="0" fontId="18" fillId="5" borderId="0" xfId="0" applyFont="1" applyFill="1" applyProtection="1">
      <protection hidden="1"/>
    </xf>
    <xf numFmtId="0" fontId="17" fillId="0" borderId="0" xfId="5" applyProtection="1">
      <protection hidden="1"/>
    </xf>
    <xf numFmtId="0" fontId="22" fillId="0" borderId="0" xfId="0" applyFont="1" applyProtection="1">
      <protection hidden="1"/>
    </xf>
    <xf numFmtId="0" fontId="13" fillId="3" borderId="10" xfId="0" applyFont="1" applyFill="1" applyBorder="1" applyAlignment="1" applyProtection="1">
      <alignment horizontal="left" wrapText="1"/>
      <protection locked="0"/>
    </xf>
    <xf numFmtId="0" fontId="13" fillId="3" borderId="1" xfId="0" applyFont="1" applyFill="1" applyBorder="1" applyAlignment="1" applyProtection="1">
      <alignment horizontal="left" wrapText="1"/>
      <protection locked="0"/>
    </xf>
    <xf numFmtId="0" fontId="13" fillId="3" borderId="31" xfId="0" applyFont="1" applyFill="1" applyBorder="1" applyAlignment="1" applyProtection="1">
      <alignment horizontal="left" wrapText="1"/>
      <protection locked="0"/>
    </xf>
    <xf numFmtId="49" fontId="4" fillId="3" borderId="1" xfId="0" applyNumberFormat="1" applyFont="1" applyFill="1" applyBorder="1" applyAlignment="1" applyProtection="1">
      <alignment wrapText="1"/>
      <protection locked="0"/>
    </xf>
    <xf numFmtId="44" fontId="4" fillId="3" borderId="1" xfId="0" applyNumberFormat="1" applyFont="1" applyFill="1" applyBorder="1" applyAlignment="1" applyProtection="1">
      <alignment wrapText="1"/>
      <protection locked="0"/>
    </xf>
    <xf numFmtId="44" fontId="4" fillId="3" borderId="27" xfId="0" applyNumberFormat="1" applyFont="1" applyFill="1" applyBorder="1" applyProtection="1">
      <protection locked="0"/>
    </xf>
    <xf numFmtId="0" fontId="5" fillId="3" borderId="2" xfId="2" applyFill="1" applyBorder="1" applyAlignment="1" applyProtection="1">
      <alignment horizontal="left" vertical="top"/>
      <protection locked="0"/>
    </xf>
    <xf numFmtId="0" fontId="5" fillId="3" borderId="1" xfId="2" applyFill="1" applyBorder="1" applyAlignment="1" applyProtection="1">
      <alignment horizontal="left" vertical="top"/>
      <protection locked="0"/>
    </xf>
    <xf numFmtId="1" fontId="5" fillId="3" borderId="1" xfId="2" applyNumberFormat="1" applyFill="1" applyBorder="1" applyAlignment="1" applyProtection="1">
      <alignment horizontal="left" vertical="top"/>
      <protection locked="0"/>
    </xf>
    <xf numFmtId="165" fontId="5" fillId="3" borderId="9" xfId="2" applyNumberFormat="1" applyFill="1" applyBorder="1" applyAlignment="1" applyProtection="1">
      <alignment horizontal="left" vertical="top"/>
      <protection locked="0"/>
    </xf>
    <xf numFmtId="0" fontId="5" fillId="3" borderId="10" xfId="2" applyFill="1" applyBorder="1" applyAlignment="1" applyProtection="1">
      <alignment horizontal="left" vertical="top"/>
      <protection locked="0"/>
    </xf>
    <xf numFmtId="0" fontId="23" fillId="2" borderId="0" xfId="6" applyFill="1"/>
    <xf numFmtId="0" fontId="5" fillId="2" borderId="35" xfId="2" applyFill="1" applyBorder="1" applyAlignment="1" applyProtection="1">
      <alignment horizontal="left" vertical="top"/>
      <protection hidden="1"/>
    </xf>
    <xf numFmtId="49" fontId="5" fillId="3" borderId="39" xfId="2" applyNumberFormat="1" applyFill="1" applyBorder="1" applyAlignment="1" applyProtection="1">
      <alignment horizontal="left" vertical="top" wrapText="1"/>
      <protection locked="0"/>
    </xf>
    <xf numFmtId="49" fontId="5" fillId="3" borderId="8" xfId="2" applyNumberFormat="1" applyFill="1" applyBorder="1" applyAlignment="1" applyProtection="1">
      <alignment horizontal="left" vertical="top"/>
      <protection locked="0"/>
    </xf>
    <xf numFmtId="168" fontId="5" fillId="2" borderId="23" xfId="3" applyNumberFormat="1" applyFont="1" applyFill="1" applyBorder="1" applyAlignment="1" applyProtection="1">
      <alignment horizontal="left" vertical="top"/>
      <protection hidden="1"/>
    </xf>
    <xf numFmtId="165" fontId="7" fillId="2" borderId="23" xfId="3" applyNumberFormat="1" applyFont="1" applyFill="1" applyBorder="1" applyAlignment="1" applyProtection="1">
      <alignment horizontal="left" vertical="top"/>
      <protection hidden="1"/>
    </xf>
    <xf numFmtId="0" fontId="5" fillId="2" borderId="28" xfId="2" applyFill="1" applyBorder="1" applyAlignment="1" applyProtection="1">
      <alignment horizontal="left" vertical="top"/>
      <protection hidden="1"/>
    </xf>
    <xf numFmtId="165" fontId="25" fillId="2" borderId="19" xfId="3" applyNumberFormat="1" applyFont="1" applyFill="1" applyBorder="1" applyAlignment="1" applyProtection="1">
      <alignment horizontal="left" vertical="top"/>
      <protection hidden="1"/>
    </xf>
    <xf numFmtId="0" fontId="23" fillId="0" borderId="0" xfId="6" applyProtection="1">
      <protection hidden="1"/>
    </xf>
    <xf numFmtId="0" fontId="23" fillId="0" borderId="0" xfId="6"/>
    <xf numFmtId="0" fontId="4" fillId="2" borderId="0" xfId="1" applyFont="1" applyFill="1" applyAlignment="1" applyProtection="1">
      <alignment horizontal="center" vertical="top"/>
      <protection hidden="1"/>
    </xf>
    <xf numFmtId="0" fontId="23" fillId="2" borderId="0" xfId="6" applyFill="1" applyAlignment="1">
      <alignment horizontal="center"/>
    </xf>
    <xf numFmtId="0" fontId="13" fillId="2" borderId="16" xfId="0" applyFont="1" applyFill="1" applyBorder="1" applyAlignment="1" applyProtection="1">
      <alignment wrapText="1"/>
      <protection hidden="1"/>
    </xf>
    <xf numFmtId="0" fontId="13" fillId="2" borderId="17" xfId="0" applyFont="1" applyFill="1" applyBorder="1" applyAlignment="1" applyProtection="1">
      <alignment wrapText="1"/>
      <protection hidden="1"/>
    </xf>
    <xf numFmtId="0" fontId="10" fillId="2" borderId="17" xfId="0" applyFont="1" applyFill="1" applyBorder="1" applyAlignment="1" applyProtection="1">
      <alignment horizontal="left" vertical="top" wrapText="1"/>
      <protection hidden="1"/>
    </xf>
    <xf numFmtId="0" fontId="10" fillId="2" borderId="17" xfId="0" applyFont="1" applyFill="1" applyBorder="1" applyAlignment="1" applyProtection="1">
      <alignment vertical="top" wrapText="1"/>
      <protection hidden="1"/>
    </xf>
    <xf numFmtId="0" fontId="16" fillId="0" borderId="0" xfId="0" applyFont="1" applyProtection="1">
      <protection hidden="1"/>
    </xf>
    <xf numFmtId="0" fontId="12" fillId="2" borderId="12" xfId="0" applyFont="1" applyFill="1" applyBorder="1" applyAlignment="1">
      <alignment vertical="top"/>
    </xf>
    <xf numFmtId="0" fontId="12" fillId="2" borderId="13" xfId="0" applyFont="1" applyFill="1" applyBorder="1"/>
    <xf numFmtId="0" fontId="1" fillId="2" borderId="13" xfId="0" applyFont="1" applyFill="1" applyBorder="1"/>
    <xf numFmtId="0" fontId="4" fillId="2" borderId="13" xfId="0" applyFont="1" applyFill="1" applyBorder="1"/>
    <xf numFmtId="0" fontId="1" fillId="2" borderId="14" xfId="0" applyFont="1" applyFill="1" applyBorder="1"/>
    <xf numFmtId="0" fontId="12" fillId="2" borderId="7" xfId="0" applyFont="1" applyFill="1" applyBorder="1" applyAlignment="1">
      <alignment vertical="top"/>
    </xf>
    <xf numFmtId="0" fontId="1" fillId="2" borderId="15" xfId="0" applyFont="1" applyFill="1" applyBorder="1"/>
    <xf numFmtId="0" fontId="4" fillId="2" borderId="7" xfId="0" applyFont="1" applyFill="1" applyBorder="1"/>
    <xf numFmtId="0" fontId="12" fillId="2" borderId="7" xfId="0" applyFont="1" applyFill="1" applyBorder="1"/>
    <xf numFmtId="0" fontId="4" fillId="2" borderId="15" xfId="0" applyFont="1" applyFill="1" applyBorder="1" applyProtection="1">
      <protection locked="0"/>
    </xf>
    <xf numFmtId="0" fontId="12" fillId="2" borderId="11" xfId="0" applyFont="1" applyFill="1" applyBorder="1"/>
    <xf numFmtId="0" fontId="4" fillId="2" borderId="33" xfId="0" applyFont="1" applyFill="1" applyBorder="1" applyProtection="1">
      <protection locked="0"/>
    </xf>
    <xf numFmtId="0" fontId="4" fillId="2" borderId="34" xfId="0" applyFont="1" applyFill="1" applyBorder="1" applyProtection="1">
      <protection locked="0"/>
    </xf>
    <xf numFmtId="0" fontId="0" fillId="2" borderId="33" xfId="0" applyFill="1" applyBorder="1" applyProtection="1">
      <protection hidden="1"/>
    </xf>
    <xf numFmtId="0" fontId="5" fillId="0" borderId="0" xfId="0" applyFont="1" applyProtection="1">
      <protection hidden="1"/>
    </xf>
    <xf numFmtId="0" fontId="23" fillId="2" borderId="0" xfId="6" applyFill="1" applyProtection="1">
      <protection hidden="1"/>
    </xf>
    <xf numFmtId="168" fontId="5" fillId="3" borderId="23" xfId="2" applyNumberFormat="1" applyFill="1" applyBorder="1" applyAlignment="1" applyProtection="1">
      <alignment horizontal="center" vertical="top"/>
      <protection hidden="1"/>
    </xf>
    <xf numFmtId="168" fontId="5" fillId="3" borderId="24" xfId="2" applyNumberFormat="1" applyFill="1" applyBorder="1" applyAlignment="1" applyProtection="1">
      <alignment horizontal="center" vertical="top"/>
      <protection hidden="1"/>
    </xf>
    <xf numFmtId="168" fontId="5" fillId="6" borderId="24" xfId="2" applyNumberFormat="1" applyFill="1" applyBorder="1" applyAlignment="1" applyProtection="1">
      <alignment horizontal="center" vertical="top"/>
      <protection hidden="1"/>
    </xf>
    <xf numFmtId="168" fontId="7" fillId="3" borderId="19" xfId="2" applyNumberFormat="1" applyFont="1" applyFill="1" applyBorder="1" applyAlignment="1" applyProtection="1">
      <alignment horizontal="center" vertical="top"/>
      <protection hidden="1"/>
    </xf>
    <xf numFmtId="168" fontId="7" fillId="3" borderId="17" xfId="2" applyNumberFormat="1" applyFont="1" applyFill="1" applyBorder="1" applyAlignment="1" applyProtection="1">
      <alignment horizontal="center" vertical="top"/>
      <protection hidden="1"/>
    </xf>
    <xf numFmtId="0" fontId="23" fillId="2" borderId="0" xfId="6" applyFill="1" applyAlignment="1" applyProtection="1">
      <alignment horizontal="center"/>
      <protection hidden="1"/>
    </xf>
    <xf numFmtId="0" fontId="26" fillId="0" borderId="0" xfId="0" applyFont="1" applyProtection="1">
      <protection hidden="1"/>
    </xf>
    <xf numFmtId="164" fontId="5" fillId="3" borderId="10" xfId="2" applyNumberFormat="1" applyFill="1" applyBorder="1" applyAlignment="1" applyProtection="1">
      <alignment horizontal="center" vertical="top"/>
      <protection locked="0" hidden="1"/>
    </xf>
    <xf numFmtId="0" fontId="0" fillId="2" borderId="0" xfId="0" applyFill="1"/>
    <xf numFmtId="0" fontId="27" fillId="2" borderId="0" xfId="0" applyFont="1" applyFill="1"/>
    <xf numFmtId="0" fontId="7" fillId="2" borderId="7" xfId="2" applyFont="1" applyFill="1" applyBorder="1" applyAlignment="1" applyProtection="1">
      <alignment horizontal="left" vertical="top"/>
      <protection hidden="1"/>
    </xf>
    <xf numFmtId="0" fontId="7" fillId="2" borderId="38" xfId="2" applyFont="1" applyFill="1" applyBorder="1" applyAlignment="1" applyProtection="1">
      <alignment horizontal="left" vertical="top" wrapText="1"/>
      <protection hidden="1"/>
    </xf>
    <xf numFmtId="0" fontId="7" fillId="2" borderId="0" xfId="2" applyFont="1" applyFill="1" applyAlignment="1" applyProtection="1">
      <alignment horizontal="left" vertical="top" wrapText="1"/>
      <protection hidden="1"/>
    </xf>
    <xf numFmtId="0" fontId="7" fillId="2" borderId="15" xfId="2" applyFont="1" applyFill="1" applyBorder="1" applyAlignment="1" applyProtection="1">
      <alignment horizontal="left" vertical="top" wrapText="1"/>
      <protection hidden="1"/>
    </xf>
    <xf numFmtId="0" fontId="7" fillId="2" borderId="38" xfId="1" applyFont="1" applyFill="1" applyBorder="1" applyAlignment="1" applyProtection="1">
      <alignment horizontal="left" vertical="top" wrapText="1"/>
      <protection hidden="1"/>
    </xf>
    <xf numFmtId="0" fontId="0" fillId="2" borderId="19" xfId="0" applyFill="1" applyBorder="1" applyAlignment="1" applyProtection="1">
      <alignment wrapText="1"/>
      <protection hidden="1"/>
    </xf>
    <xf numFmtId="49" fontId="4" fillId="3" borderId="35" xfId="0" applyNumberFormat="1" applyFont="1" applyFill="1" applyBorder="1" applyAlignment="1" applyProtection="1">
      <alignment wrapText="1"/>
      <protection locked="0"/>
    </xf>
    <xf numFmtId="49" fontId="4" fillId="3" borderId="23" xfId="0" applyNumberFormat="1" applyFont="1" applyFill="1" applyBorder="1" applyAlignment="1" applyProtection="1">
      <alignment wrapText="1"/>
      <protection locked="0"/>
    </xf>
    <xf numFmtId="49" fontId="4" fillId="3" borderId="28" xfId="0" applyNumberFormat="1" applyFont="1" applyFill="1" applyBorder="1" applyAlignment="1" applyProtection="1">
      <alignment wrapText="1"/>
      <protection locked="0"/>
    </xf>
    <xf numFmtId="0" fontId="0" fillId="2" borderId="0" xfId="0" applyFill="1" applyAlignment="1" applyProtection="1">
      <alignment wrapText="1"/>
      <protection hidden="1"/>
    </xf>
    <xf numFmtId="0" fontId="0" fillId="2" borderId="0" xfId="0" applyFill="1" applyProtection="1">
      <protection hidden="1"/>
    </xf>
    <xf numFmtId="44" fontId="10" fillId="2" borderId="0" xfId="0" applyNumberFormat="1" applyFont="1" applyFill="1" applyAlignment="1" applyProtection="1">
      <alignment wrapText="1"/>
      <protection hidden="1"/>
    </xf>
    <xf numFmtId="44" fontId="14" fillId="2" borderId="0" xfId="0" applyNumberFormat="1" applyFont="1" applyFill="1" applyAlignment="1" applyProtection="1">
      <alignment wrapText="1"/>
      <protection hidden="1"/>
    </xf>
    <xf numFmtId="44" fontId="10" fillId="2" borderId="0" xfId="0" applyNumberFormat="1" applyFont="1" applyFill="1" applyProtection="1">
      <protection hidden="1"/>
    </xf>
    <xf numFmtId="44" fontId="14" fillId="2" borderId="0" xfId="0" applyNumberFormat="1" applyFont="1" applyFill="1" applyProtection="1">
      <protection hidden="1"/>
    </xf>
    <xf numFmtId="44" fontId="4" fillId="2" borderId="0" xfId="0" applyNumberFormat="1" applyFont="1" applyFill="1" applyProtection="1">
      <protection hidden="1"/>
    </xf>
    <xf numFmtId="165" fontId="4" fillId="3" borderId="23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hidden="1"/>
    </xf>
    <xf numFmtId="0" fontId="0" fillId="2" borderId="16" xfId="0" applyFill="1" applyBorder="1" applyProtection="1">
      <protection hidden="1"/>
    </xf>
    <xf numFmtId="44" fontId="14" fillId="2" borderId="19" xfId="0" applyNumberFormat="1" applyFont="1" applyFill="1" applyBorder="1" applyProtection="1">
      <protection hidden="1"/>
    </xf>
    <xf numFmtId="0" fontId="12" fillId="2" borderId="17" xfId="0" applyFont="1" applyFill="1" applyBorder="1" applyAlignment="1" applyProtection="1">
      <alignment horizontal="left" vertical="top" wrapText="1"/>
      <protection hidden="1"/>
    </xf>
    <xf numFmtId="0" fontId="0" fillId="2" borderId="14" xfId="0" applyFill="1" applyBorder="1" applyAlignment="1" applyProtection="1">
      <alignment wrapText="1"/>
      <protection hidden="1"/>
    </xf>
    <xf numFmtId="0" fontId="9" fillId="2" borderId="0" xfId="0" applyFont="1" applyFill="1" applyAlignment="1" applyProtection="1">
      <alignment vertical="top"/>
      <protection hidden="1"/>
    </xf>
    <xf numFmtId="0" fontId="4" fillId="2" borderId="0" xfId="0" applyFont="1" applyFill="1" applyAlignment="1" applyProtection="1">
      <alignment wrapText="1"/>
      <protection hidden="1"/>
    </xf>
    <xf numFmtId="0" fontId="0" fillId="2" borderId="15" xfId="0" applyFill="1" applyBorder="1" applyAlignment="1" applyProtection="1">
      <alignment wrapText="1"/>
      <protection hidden="1"/>
    </xf>
    <xf numFmtId="0" fontId="12" fillId="2" borderId="0" xfId="0" applyFont="1" applyFill="1" applyAlignment="1" applyProtection="1">
      <alignment horizontal="left" vertical="top" wrapText="1"/>
      <protection hidden="1"/>
    </xf>
    <xf numFmtId="0" fontId="13" fillId="2" borderId="0" xfId="0" applyFont="1" applyFill="1" applyAlignment="1" applyProtection="1">
      <alignment wrapText="1"/>
      <protection hidden="1"/>
    </xf>
    <xf numFmtId="0" fontId="10" fillId="2" borderId="0" xfId="0" applyFont="1" applyFill="1" applyAlignment="1" applyProtection="1">
      <alignment horizontal="left" vertical="top" wrapText="1"/>
      <protection hidden="1"/>
    </xf>
    <xf numFmtId="0" fontId="4" fillId="2" borderId="0" xfId="0" applyFont="1" applyFill="1" applyProtection="1">
      <protection hidden="1"/>
    </xf>
    <xf numFmtId="0" fontId="1" fillId="2" borderId="0" xfId="0" applyFont="1" applyFill="1" applyProtection="1">
      <protection hidden="1"/>
    </xf>
    <xf numFmtId="0" fontId="0" fillId="2" borderId="34" xfId="0" applyFill="1" applyBorder="1" applyAlignment="1" applyProtection="1">
      <alignment wrapText="1"/>
      <protection hidden="1"/>
    </xf>
    <xf numFmtId="0" fontId="0" fillId="2" borderId="17" xfId="0" applyFill="1" applyBorder="1" applyAlignment="1" applyProtection="1">
      <alignment vertical="top"/>
      <protection hidden="1"/>
    </xf>
    <xf numFmtId="0" fontId="12" fillId="2" borderId="19" xfId="0" applyFont="1" applyFill="1" applyBorder="1" applyAlignment="1" applyProtection="1">
      <alignment vertical="top" wrapText="1"/>
      <protection hidden="1"/>
    </xf>
    <xf numFmtId="0" fontId="10" fillId="2" borderId="20" xfId="0" applyFont="1" applyFill="1" applyBorder="1" applyAlignment="1" applyProtection="1">
      <alignment wrapText="1"/>
      <protection hidden="1"/>
    </xf>
    <xf numFmtId="44" fontId="29" fillId="2" borderId="19" xfId="0" applyNumberFormat="1" applyFont="1" applyFill="1" applyBorder="1" applyProtection="1">
      <protection hidden="1"/>
    </xf>
    <xf numFmtId="44" fontId="29" fillId="2" borderId="18" xfId="0" applyNumberFormat="1" applyFont="1" applyFill="1" applyBorder="1" applyProtection="1">
      <protection hidden="1"/>
    </xf>
    <xf numFmtId="0" fontId="29" fillId="2" borderId="16" xfId="0" applyFont="1" applyFill="1" applyBorder="1" applyProtection="1">
      <protection hidden="1"/>
    </xf>
    <xf numFmtId="0" fontId="29" fillId="2" borderId="0" xfId="0" applyFont="1" applyFill="1" applyProtection="1">
      <protection hidden="1"/>
    </xf>
    <xf numFmtId="0" fontId="29" fillId="4" borderId="16" xfId="0" applyFont="1" applyFill="1" applyBorder="1" applyProtection="1">
      <protection hidden="1"/>
    </xf>
    <xf numFmtId="0" fontId="29" fillId="2" borderId="17" xfId="0" applyFont="1" applyFill="1" applyBorder="1" applyAlignment="1" applyProtection="1">
      <alignment wrapText="1"/>
      <protection hidden="1"/>
    </xf>
    <xf numFmtId="0" fontId="29" fillId="2" borderId="0" xfId="0" applyFont="1" applyFill="1" applyAlignment="1" applyProtection="1">
      <alignment wrapText="1"/>
      <protection hidden="1"/>
    </xf>
    <xf numFmtId="44" fontId="29" fillId="2" borderId="0" xfId="0" applyNumberFormat="1" applyFont="1" applyFill="1" applyAlignment="1" applyProtection="1">
      <alignment wrapText="1"/>
      <protection hidden="1"/>
    </xf>
    <xf numFmtId="0" fontId="29" fillId="4" borderId="17" xfId="0" applyFont="1" applyFill="1" applyBorder="1" applyAlignment="1" applyProtection="1">
      <alignment wrapText="1"/>
      <protection hidden="1"/>
    </xf>
    <xf numFmtId="0" fontId="29" fillId="4" borderId="17" xfId="0" applyFont="1" applyFill="1" applyBorder="1" applyProtection="1">
      <protection hidden="1"/>
    </xf>
    <xf numFmtId="44" fontId="30" fillId="2" borderId="19" xfId="0" applyNumberFormat="1" applyFont="1" applyFill="1" applyBorder="1" applyAlignment="1" applyProtection="1">
      <alignment wrapText="1"/>
      <protection hidden="1"/>
    </xf>
    <xf numFmtId="44" fontId="30" fillId="2" borderId="19" xfId="0" applyNumberFormat="1" applyFont="1" applyFill="1" applyBorder="1" applyProtection="1">
      <protection hidden="1"/>
    </xf>
    <xf numFmtId="44" fontId="30" fillId="4" borderId="19" xfId="0" applyNumberFormat="1" applyFont="1" applyFill="1" applyBorder="1" applyProtection="1">
      <protection hidden="1"/>
    </xf>
    <xf numFmtId="0" fontId="29" fillId="2" borderId="18" xfId="0" applyFont="1" applyFill="1" applyBorder="1" applyAlignment="1" applyProtection="1">
      <alignment wrapText="1"/>
      <protection hidden="1"/>
    </xf>
    <xf numFmtId="44" fontId="29" fillId="2" borderId="0" xfId="0" applyNumberFormat="1" applyFont="1" applyFill="1" applyProtection="1">
      <protection hidden="1"/>
    </xf>
    <xf numFmtId="0" fontId="13" fillId="3" borderId="25" xfId="0" applyFont="1" applyFill="1" applyBorder="1" applyAlignment="1" applyProtection="1">
      <alignment wrapText="1"/>
      <protection locked="0"/>
    </xf>
    <xf numFmtId="0" fontId="13" fillId="3" borderId="26" xfId="0" applyFont="1" applyFill="1" applyBorder="1" applyAlignment="1" applyProtection="1">
      <alignment wrapText="1"/>
      <protection locked="0"/>
    </xf>
    <xf numFmtId="0" fontId="13" fillId="3" borderId="25" xfId="0" quotePrefix="1" applyFont="1" applyFill="1" applyBorder="1" applyAlignment="1" applyProtection="1">
      <alignment wrapText="1"/>
      <protection locked="0"/>
    </xf>
    <xf numFmtId="9" fontId="5" fillId="3" borderId="1" xfId="2" applyNumberFormat="1" applyFill="1" applyBorder="1" applyAlignment="1" applyProtection="1">
      <alignment horizontal="left" vertical="top"/>
      <protection locked="0"/>
    </xf>
    <xf numFmtId="1" fontId="5" fillId="3" borderId="10" xfId="2" applyNumberFormat="1" applyFill="1" applyBorder="1" applyAlignment="1" applyProtection="1">
      <alignment horizontal="left" vertical="top"/>
      <protection locked="0"/>
    </xf>
    <xf numFmtId="165" fontId="5" fillId="2" borderId="10" xfId="3" applyNumberFormat="1" applyFont="1" applyFill="1" applyBorder="1" applyAlignment="1" applyProtection="1">
      <alignment horizontal="left" vertical="top"/>
      <protection hidden="1"/>
    </xf>
    <xf numFmtId="9" fontId="5" fillId="3" borderId="10" xfId="2" applyNumberFormat="1" applyFill="1" applyBorder="1" applyAlignment="1" applyProtection="1">
      <alignment horizontal="left" vertical="top"/>
      <protection locked="0"/>
    </xf>
    <xf numFmtId="0" fontId="5" fillId="2" borderId="1" xfId="2" applyFill="1" applyBorder="1" applyAlignment="1" applyProtection="1">
      <alignment horizontal="left" vertical="top"/>
      <protection hidden="1"/>
    </xf>
    <xf numFmtId="164" fontId="5" fillId="2" borderId="1" xfId="2" applyNumberFormat="1" applyFill="1" applyBorder="1" applyAlignment="1" applyProtection="1">
      <alignment horizontal="center" vertical="top"/>
      <protection hidden="1"/>
    </xf>
    <xf numFmtId="9" fontId="5" fillId="3" borderId="1" xfId="2" applyNumberFormat="1" applyFill="1" applyBorder="1" applyAlignment="1" applyProtection="1">
      <alignment horizontal="right" vertical="top"/>
      <protection locked="0"/>
    </xf>
    <xf numFmtId="0" fontId="5" fillId="2" borderId="10" xfId="2" applyFill="1" applyBorder="1" applyAlignment="1" applyProtection="1">
      <alignment horizontal="left" vertical="top"/>
      <protection hidden="1"/>
    </xf>
    <xf numFmtId="164" fontId="5" fillId="2" borderId="10" xfId="2" applyNumberFormat="1" applyFill="1" applyBorder="1" applyAlignment="1" applyProtection="1">
      <alignment horizontal="center" vertical="top"/>
      <protection hidden="1"/>
    </xf>
    <xf numFmtId="9" fontId="5" fillId="3" borderId="10" xfId="2" applyNumberFormat="1" applyFill="1" applyBorder="1" applyAlignment="1" applyProtection="1">
      <alignment horizontal="right" vertical="top"/>
      <protection locked="0"/>
    </xf>
    <xf numFmtId="0" fontId="5" fillId="3" borderId="42" xfId="2" applyFill="1" applyBorder="1" applyAlignment="1" applyProtection="1">
      <alignment horizontal="left" vertical="top"/>
      <protection locked="0"/>
    </xf>
    <xf numFmtId="166" fontId="5" fillId="7" borderId="8" xfId="2" applyNumberFormat="1" applyFill="1" applyBorder="1" applyAlignment="1" applyProtection="1">
      <alignment horizontal="left" vertical="top"/>
      <protection hidden="1"/>
    </xf>
    <xf numFmtId="166" fontId="5" fillId="7" borderId="3" xfId="2" applyNumberFormat="1" applyFill="1" applyBorder="1" applyAlignment="1" applyProtection="1">
      <alignment horizontal="left" vertical="top"/>
      <protection hidden="1"/>
    </xf>
    <xf numFmtId="166" fontId="5" fillId="7" borderId="43" xfId="2" applyNumberFormat="1" applyFill="1" applyBorder="1" applyAlignment="1" applyProtection="1">
      <alignment horizontal="left" vertical="top"/>
      <protection hidden="1"/>
    </xf>
    <xf numFmtId="165" fontId="12" fillId="2" borderId="19" xfId="1" applyNumberFormat="1" applyFont="1" applyFill="1" applyBorder="1" applyAlignment="1" applyProtection="1">
      <alignment horizontal="left" vertical="top"/>
      <protection hidden="1"/>
    </xf>
    <xf numFmtId="166" fontId="12" fillId="2" borderId="19" xfId="1" applyNumberFormat="1" applyFont="1" applyFill="1" applyBorder="1" applyAlignment="1" applyProtection="1">
      <alignment horizontal="left" vertical="top"/>
      <protection hidden="1"/>
    </xf>
    <xf numFmtId="43" fontId="13" fillId="2" borderId="26" xfId="4" applyFont="1" applyFill="1" applyBorder="1" applyAlignment="1" applyProtection="1">
      <alignment horizontal="left" wrapText="1"/>
      <protection hidden="1"/>
    </xf>
    <xf numFmtId="43" fontId="13" fillId="7" borderId="26" xfId="4" applyFont="1" applyFill="1" applyBorder="1" applyAlignment="1" applyProtection="1">
      <alignment horizontal="left" wrapText="1"/>
      <protection hidden="1"/>
    </xf>
    <xf numFmtId="0" fontId="5" fillId="3" borderId="44" xfId="2" applyFill="1" applyBorder="1" applyAlignment="1" applyProtection="1">
      <alignment horizontal="left" vertical="top"/>
      <protection locked="0"/>
    </xf>
    <xf numFmtId="49" fontId="5" fillId="3" borderId="1" xfId="2" applyNumberFormat="1" applyFill="1" applyBorder="1" applyAlignment="1" applyProtection="1">
      <alignment horizontal="left" vertical="top"/>
      <protection locked="0"/>
    </xf>
    <xf numFmtId="0" fontId="5" fillId="2" borderId="2" xfId="2" applyFill="1" applyBorder="1" applyAlignment="1" applyProtection="1">
      <alignment horizontal="left" vertical="top"/>
      <protection hidden="1"/>
    </xf>
    <xf numFmtId="0" fontId="5" fillId="2" borderId="44" xfId="2" applyFill="1" applyBorder="1" applyAlignment="1" applyProtection="1">
      <alignment horizontal="left" vertical="top"/>
      <protection hidden="1"/>
    </xf>
    <xf numFmtId="0" fontId="5" fillId="3" borderId="47" xfId="2" applyFill="1" applyBorder="1" applyAlignment="1" applyProtection="1">
      <alignment horizontal="left" vertical="top"/>
      <protection locked="0"/>
    </xf>
    <xf numFmtId="49" fontId="5" fillId="3" borderId="47" xfId="2" applyNumberFormat="1" applyFill="1" applyBorder="1" applyAlignment="1" applyProtection="1">
      <alignment horizontal="left" vertical="top"/>
      <protection locked="0"/>
    </xf>
    <xf numFmtId="0" fontId="5" fillId="2" borderId="9" xfId="2" applyFill="1" applyBorder="1" applyAlignment="1" applyProtection="1">
      <alignment horizontal="left" vertical="top"/>
      <protection hidden="1"/>
    </xf>
    <xf numFmtId="49" fontId="5" fillId="3" borderId="10" xfId="2" applyNumberFormat="1" applyFill="1" applyBorder="1" applyAlignment="1" applyProtection="1">
      <alignment horizontal="left" vertical="top"/>
      <protection locked="0"/>
    </xf>
    <xf numFmtId="0" fontId="7" fillId="2" borderId="5" xfId="2" applyFont="1" applyFill="1" applyBorder="1" applyAlignment="1" applyProtection="1">
      <alignment horizontal="left" vertical="top"/>
      <protection hidden="1"/>
    </xf>
    <xf numFmtId="0" fontId="7" fillId="2" borderId="5" xfId="2" applyFont="1" applyFill="1" applyBorder="1" applyAlignment="1" applyProtection="1">
      <alignment vertical="top" wrapText="1"/>
      <protection hidden="1"/>
    </xf>
    <xf numFmtId="0" fontId="31" fillId="2" borderId="16" xfId="0" applyFont="1" applyFill="1" applyBorder="1" applyProtection="1">
      <protection hidden="1"/>
    </xf>
    <xf numFmtId="44" fontId="4" fillId="2" borderId="23" xfId="11" applyFont="1" applyFill="1" applyBorder="1" applyAlignment="1" applyProtection="1">
      <alignment wrapText="1"/>
      <protection hidden="1"/>
    </xf>
    <xf numFmtId="44" fontId="4" fillId="7" borderId="28" xfId="11" applyFont="1" applyFill="1" applyBorder="1" applyAlignment="1" applyProtection="1">
      <alignment wrapText="1"/>
      <protection hidden="1"/>
    </xf>
    <xf numFmtId="44" fontId="10" fillId="2" borderId="19" xfId="11" applyFont="1" applyFill="1" applyBorder="1" applyAlignment="1" applyProtection="1">
      <alignment wrapText="1"/>
      <protection hidden="1"/>
    </xf>
    <xf numFmtId="44" fontId="4" fillId="3" borderId="24" xfId="11" applyFont="1" applyFill="1" applyBorder="1" applyProtection="1">
      <protection locked="0"/>
    </xf>
    <xf numFmtId="44" fontId="10" fillId="2" borderId="19" xfId="11" applyFont="1" applyFill="1" applyBorder="1" applyProtection="1">
      <protection hidden="1"/>
    </xf>
    <xf numFmtId="44" fontId="4" fillId="2" borderId="23" xfId="11" applyFont="1" applyFill="1" applyBorder="1" applyProtection="1">
      <protection hidden="1"/>
    </xf>
    <xf numFmtId="44" fontId="4" fillId="7" borderId="23" xfId="11" applyFont="1" applyFill="1" applyBorder="1" applyProtection="1">
      <protection hidden="1"/>
    </xf>
    <xf numFmtId="44" fontId="4" fillId="3" borderId="23" xfId="11" applyFont="1" applyFill="1" applyBorder="1" applyProtection="1">
      <protection locked="0"/>
    </xf>
    <xf numFmtId="44" fontId="29" fillId="4" borderId="14" xfId="0" applyNumberFormat="1" applyFont="1" applyFill="1" applyBorder="1" applyProtection="1">
      <protection hidden="1"/>
    </xf>
    <xf numFmtId="0" fontId="5" fillId="3" borderId="9" xfId="2" applyFill="1" applyBorder="1" applyAlignment="1" applyProtection="1">
      <alignment horizontal="left" vertical="top"/>
      <protection locked="0"/>
    </xf>
    <xf numFmtId="0" fontId="0" fillId="0" borderId="0" xfId="0" applyAlignment="1">
      <alignment vertical="center"/>
    </xf>
    <xf numFmtId="167" fontId="5" fillId="0" borderId="0" xfId="8" applyNumberFormat="1" applyFont="1" applyFill="1" applyBorder="1"/>
    <xf numFmtId="167" fontId="5" fillId="0" borderId="0" xfId="8" applyNumberFormat="1" applyFont="1" applyFill="1"/>
    <xf numFmtId="0" fontId="7" fillId="2" borderId="37" xfId="1" applyFont="1" applyFill="1" applyBorder="1" applyAlignment="1" applyProtection="1">
      <alignment horizontal="left" vertical="top" wrapText="1"/>
      <protection hidden="1"/>
    </xf>
    <xf numFmtId="0" fontId="7" fillId="2" borderId="36" xfId="1" applyFont="1" applyFill="1" applyBorder="1" applyAlignment="1" applyProtection="1">
      <alignment horizontal="left" vertical="top" wrapText="1"/>
      <protection hidden="1"/>
    </xf>
    <xf numFmtId="0" fontId="7" fillId="3" borderId="16" xfId="2" applyFont="1" applyFill="1" applyBorder="1" applyAlignment="1" applyProtection="1">
      <alignment horizontal="left" vertical="top"/>
      <protection hidden="1"/>
    </xf>
    <xf numFmtId="0" fontId="7" fillId="3" borderId="17" xfId="2" applyFont="1" applyFill="1" applyBorder="1" applyAlignment="1" applyProtection="1">
      <alignment horizontal="left" vertical="top"/>
      <protection hidden="1"/>
    </xf>
    <xf numFmtId="0" fontId="24" fillId="2" borderId="0" xfId="6" applyFont="1" applyFill="1" applyAlignment="1" applyProtection="1">
      <alignment horizontal="center" vertical="center"/>
      <protection locked="0"/>
    </xf>
    <xf numFmtId="0" fontId="7" fillId="2" borderId="12" xfId="2" applyFont="1" applyFill="1" applyBorder="1" applyAlignment="1" applyProtection="1">
      <alignment horizontal="left" vertical="top"/>
      <protection hidden="1"/>
    </xf>
    <xf numFmtId="0" fontId="7" fillId="2" borderId="7" xfId="2" applyFont="1" applyFill="1" applyBorder="1" applyAlignment="1" applyProtection="1">
      <alignment horizontal="left" vertical="top"/>
      <protection hidden="1"/>
    </xf>
    <xf numFmtId="0" fontId="7" fillId="2" borderId="37" xfId="2" applyFont="1" applyFill="1" applyBorder="1" applyAlignment="1" applyProtection="1">
      <alignment horizontal="left" vertical="top"/>
      <protection hidden="1"/>
    </xf>
    <xf numFmtId="0" fontId="7" fillId="2" borderId="36" xfId="2" applyFont="1" applyFill="1" applyBorder="1" applyAlignment="1" applyProtection="1">
      <alignment horizontal="left" vertical="top"/>
      <protection hidden="1"/>
    </xf>
    <xf numFmtId="0" fontId="7" fillId="2" borderId="37" xfId="2" applyFont="1" applyFill="1" applyBorder="1" applyAlignment="1" applyProtection="1">
      <alignment horizontal="left" vertical="top" wrapText="1"/>
      <protection hidden="1"/>
    </xf>
    <xf numFmtId="0" fontId="7" fillId="2" borderId="36" xfId="2" applyFont="1" applyFill="1" applyBorder="1" applyAlignment="1" applyProtection="1">
      <alignment horizontal="left" vertical="top" wrapText="1"/>
      <protection hidden="1"/>
    </xf>
    <xf numFmtId="0" fontId="7" fillId="2" borderId="13" xfId="2" applyFont="1" applyFill="1" applyBorder="1" applyAlignment="1" applyProtection="1">
      <alignment horizontal="left" vertical="top" wrapText="1"/>
      <protection hidden="1"/>
    </xf>
    <xf numFmtId="0" fontId="7" fillId="2" borderId="33" xfId="2" applyFont="1" applyFill="1" applyBorder="1" applyAlignment="1" applyProtection="1">
      <alignment horizontal="left" vertical="top" wrapText="1"/>
      <protection hidden="1"/>
    </xf>
    <xf numFmtId="0" fontId="7" fillId="2" borderId="5" xfId="2" applyFont="1" applyFill="1" applyBorder="1" applyAlignment="1" applyProtection="1">
      <alignment horizontal="left" vertical="top"/>
      <protection hidden="1"/>
    </xf>
    <xf numFmtId="0" fontId="7" fillId="2" borderId="6" xfId="2" applyFont="1" applyFill="1" applyBorder="1" applyAlignment="1" applyProtection="1">
      <alignment horizontal="left" vertical="top"/>
      <protection hidden="1"/>
    </xf>
    <xf numFmtId="0" fontId="5" fillId="3" borderId="1" xfId="2" applyFill="1" applyBorder="1" applyAlignment="1" applyProtection="1">
      <alignment horizontal="left" vertical="top"/>
      <protection locked="0"/>
    </xf>
    <xf numFmtId="0" fontId="5" fillId="3" borderId="3" xfId="2" applyFill="1" applyBorder="1" applyAlignment="1" applyProtection="1">
      <alignment horizontal="left" vertical="top"/>
      <protection locked="0"/>
    </xf>
    <xf numFmtId="0" fontId="5" fillId="3" borderId="10" xfId="2" applyFill="1" applyBorder="1" applyAlignment="1" applyProtection="1">
      <alignment horizontal="left" vertical="top"/>
      <protection locked="0"/>
    </xf>
    <xf numFmtId="0" fontId="5" fillId="3" borderId="8" xfId="2" applyFill="1" applyBorder="1" applyAlignment="1" applyProtection="1">
      <alignment horizontal="left" vertical="top"/>
      <protection locked="0"/>
    </xf>
    <xf numFmtId="0" fontId="7" fillId="2" borderId="45" xfId="2" applyFont="1" applyFill="1" applyBorder="1" applyAlignment="1" applyProtection="1">
      <alignment horizontal="left" vertical="top" wrapText="1"/>
      <protection hidden="1"/>
    </xf>
    <xf numFmtId="0" fontId="7" fillId="2" borderId="47" xfId="2" applyFont="1" applyFill="1" applyBorder="1" applyAlignment="1" applyProtection="1">
      <alignment horizontal="left" vertical="top" wrapText="1"/>
      <protection hidden="1"/>
    </xf>
    <xf numFmtId="0" fontId="7" fillId="2" borderId="46" xfId="1" applyFont="1" applyFill="1" applyBorder="1" applyAlignment="1" applyProtection="1">
      <alignment horizontal="left" vertical="top"/>
      <protection hidden="1"/>
    </xf>
    <xf numFmtId="0" fontId="7" fillId="2" borderId="48" xfId="1" applyFont="1" applyFill="1" applyBorder="1" applyAlignment="1" applyProtection="1">
      <alignment horizontal="left" vertical="top"/>
      <protection hidden="1"/>
    </xf>
    <xf numFmtId="0" fontId="8" fillId="2" borderId="0" xfId="2" applyFont="1" applyFill="1" applyAlignment="1" applyProtection="1">
      <alignment horizontal="left" vertical="top" wrapText="1"/>
      <protection hidden="1"/>
    </xf>
    <xf numFmtId="0" fontId="7" fillId="2" borderId="21" xfId="2" applyFont="1" applyFill="1" applyBorder="1" applyAlignment="1" applyProtection="1">
      <alignment horizontal="left" vertical="top"/>
      <protection hidden="1"/>
    </xf>
    <xf numFmtId="0" fontId="7" fillId="2" borderId="29" xfId="2" applyFont="1" applyFill="1" applyBorder="1" applyAlignment="1" applyProtection="1">
      <alignment horizontal="left" vertical="top"/>
      <protection hidden="1"/>
    </xf>
    <xf numFmtId="0" fontId="7" fillId="2" borderId="45" xfId="2" applyFont="1" applyFill="1" applyBorder="1" applyAlignment="1" applyProtection="1">
      <alignment horizontal="left" vertical="top"/>
      <protection hidden="1"/>
    </xf>
    <xf numFmtId="0" fontId="7" fillId="2" borderId="47" xfId="2" applyFont="1" applyFill="1" applyBorder="1" applyAlignment="1" applyProtection="1">
      <alignment horizontal="left" vertical="top"/>
      <protection hidden="1"/>
    </xf>
    <xf numFmtId="0" fontId="5" fillId="3" borderId="47" xfId="2" applyFill="1" applyBorder="1" applyAlignment="1" applyProtection="1">
      <alignment horizontal="left" vertical="top"/>
      <protection locked="0"/>
    </xf>
    <xf numFmtId="0" fontId="5" fillId="3" borderId="48" xfId="2" applyFill="1" applyBorder="1" applyAlignment="1" applyProtection="1">
      <alignment horizontal="left" vertical="top"/>
      <protection locked="0"/>
    </xf>
    <xf numFmtId="43" fontId="13" fillId="2" borderId="25" xfId="4" applyFont="1" applyFill="1" applyBorder="1" applyAlignment="1" applyProtection="1">
      <alignment horizontal="left" wrapText="1"/>
      <protection hidden="1"/>
    </xf>
    <xf numFmtId="43" fontId="13" fillId="2" borderId="26" xfId="4" applyFont="1" applyFill="1" applyBorder="1" applyAlignment="1" applyProtection="1">
      <alignment horizontal="left" wrapText="1"/>
      <protection hidden="1"/>
    </xf>
    <xf numFmtId="0" fontId="10" fillId="2" borderId="16" xfId="0" applyFont="1" applyFill="1" applyBorder="1" applyAlignment="1" applyProtection="1">
      <alignment vertical="top" wrapText="1"/>
      <protection hidden="1"/>
    </xf>
    <xf numFmtId="0" fontId="10" fillId="2" borderId="17" xfId="0" applyFont="1" applyFill="1" applyBorder="1" applyAlignment="1" applyProtection="1">
      <alignment vertical="top" wrapText="1"/>
      <protection hidden="1"/>
    </xf>
    <xf numFmtId="0" fontId="11" fillId="2" borderId="16" xfId="0" applyFont="1" applyFill="1" applyBorder="1" applyAlignment="1" applyProtection="1">
      <alignment wrapText="1"/>
      <protection hidden="1"/>
    </xf>
    <xf numFmtId="0" fontId="11" fillId="2" borderId="17" xfId="0" applyFont="1" applyFill="1" applyBorder="1" applyAlignment="1" applyProtection="1">
      <alignment wrapText="1"/>
      <protection hidden="1"/>
    </xf>
    <xf numFmtId="43" fontId="13" fillId="2" borderId="21" xfId="4" applyFont="1" applyFill="1" applyBorder="1" applyAlignment="1" applyProtection="1">
      <alignment horizontal="left" wrapText="1"/>
      <protection hidden="1"/>
    </xf>
    <xf numFmtId="43" fontId="13" fillId="2" borderId="22" xfId="4" applyFont="1" applyFill="1" applyBorder="1" applyAlignment="1" applyProtection="1">
      <alignment horizontal="left" wrapText="1"/>
      <protection hidden="1"/>
    </xf>
    <xf numFmtId="0" fontId="13" fillId="3" borderId="25" xfId="0" applyFont="1" applyFill="1" applyBorder="1" applyAlignment="1" applyProtection="1">
      <alignment wrapText="1"/>
      <protection locked="0"/>
    </xf>
    <xf numFmtId="0" fontId="13" fillId="3" borderId="26" xfId="0" applyFont="1" applyFill="1" applyBorder="1" applyAlignment="1" applyProtection="1">
      <alignment wrapText="1"/>
      <protection locked="0"/>
    </xf>
    <xf numFmtId="0" fontId="13" fillId="3" borderId="21" xfId="0" quotePrefix="1" applyFont="1" applyFill="1" applyBorder="1" applyAlignment="1" applyProtection="1">
      <alignment wrapText="1"/>
      <protection locked="0"/>
    </xf>
    <xf numFmtId="0" fontId="13" fillId="3" borderId="22" xfId="0" applyFont="1" applyFill="1" applyBorder="1" applyAlignment="1" applyProtection="1">
      <alignment wrapText="1"/>
      <protection locked="0"/>
    </xf>
    <xf numFmtId="43" fontId="13" fillId="7" borderId="29" xfId="4" applyFont="1" applyFill="1" applyBorder="1" applyAlignment="1" applyProtection="1">
      <alignment horizontal="left" wrapText="1"/>
      <protection hidden="1"/>
    </xf>
    <xf numFmtId="43" fontId="13" fillId="7" borderId="30" xfId="4" applyFont="1" applyFill="1" applyBorder="1" applyAlignment="1" applyProtection="1">
      <alignment horizontal="left" wrapText="1"/>
      <protection hidden="1"/>
    </xf>
    <xf numFmtId="0" fontId="10" fillId="2" borderId="16" xfId="0" applyFont="1" applyFill="1" applyBorder="1" applyAlignment="1" applyProtection="1">
      <alignment horizontal="left" vertical="top" wrapText="1"/>
      <protection hidden="1"/>
    </xf>
    <xf numFmtId="0" fontId="10" fillId="2" borderId="32" xfId="0" applyFont="1" applyFill="1" applyBorder="1" applyAlignment="1" applyProtection="1">
      <alignment horizontal="left" vertical="top" wrapText="1"/>
      <protection hidden="1"/>
    </xf>
    <xf numFmtId="0" fontId="10" fillId="2" borderId="17" xfId="0" applyFont="1" applyFill="1" applyBorder="1" applyAlignment="1" applyProtection="1">
      <alignment horizontal="left" vertical="top" wrapText="1"/>
      <protection hidden="1"/>
    </xf>
    <xf numFmtId="0" fontId="4" fillId="3" borderId="40" xfId="0" applyFont="1" applyFill="1" applyBorder="1" applyAlignment="1" applyProtection="1">
      <alignment horizontal="left"/>
      <protection locked="0"/>
    </xf>
    <xf numFmtId="0" fontId="13" fillId="3" borderId="25" xfId="0" quotePrefix="1" applyFont="1" applyFill="1" applyBorder="1" applyAlignment="1" applyProtection="1">
      <alignment wrapText="1"/>
      <protection locked="0"/>
    </xf>
    <xf numFmtId="0" fontId="13" fillId="3" borderId="29" xfId="0" quotePrefix="1" applyFont="1" applyFill="1" applyBorder="1" applyAlignment="1" applyProtection="1">
      <alignment wrapText="1"/>
      <protection locked="0"/>
    </xf>
    <xf numFmtId="0" fontId="13" fillId="3" borderId="30" xfId="0" applyFont="1" applyFill="1" applyBorder="1" applyAlignment="1" applyProtection="1">
      <alignment wrapText="1"/>
      <protection locked="0"/>
    </xf>
    <xf numFmtId="0" fontId="13" fillId="2" borderId="16" xfId="0" applyFont="1" applyFill="1" applyBorder="1" applyAlignment="1" applyProtection="1">
      <alignment wrapText="1"/>
      <protection hidden="1"/>
    </xf>
    <xf numFmtId="0" fontId="13" fillId="2" borderId="17" xfId="0" applyFont="1" applyFill="1" applyBorder="1" applyAlignment="1" applyProtection="1">
      <alignment wrapText="1"/>
      <protection hidden="1"/>
    </xf>
    <xf numFmtId="0" fontId="15" fillId="3" borderId="12" xfId="0" applyFont="1" applyFill="1" applyBorder="1" applyAlignment="1">
      <alignment horizontal="left" vertical="top" wrapText="1"/>
    </xf>
    <xf numFmtId="0" fontId="15" fillId="3" borderId="13" xfId="0" applyFont="1" applyFill="1" applyBorder="1" applyAlignment="1">
      <alignment horizontal="left" vertical="top" wrapText="1"/>
    </xf>
    <xf numFmtId="0" fontId="15" fillId="3" borderId="14" xfId="0" applyFont="1" applyFill="1" applyBorder="1" applyAlignment="1">
      <alignment horizontal="left" vertical="top" wrapText="1"/>
    </xf>
    <xf numFmtId="0" fontId="4" fillId="3" borderId="7" xfId="0" applyFont="1" applyFill="1" applyBorder="1" applyAlignment="1" applyProtection="1">
      <alignment horizontal="left" vertical="top" wrapText="1"/>
      <protection locked="0"/>
    </xf>
    <xf numFmtId="0" fontId="4" fillId="3" borderId="0" xfId="0" applyFont="1" applyFill="1" applyAlignment="1" applyProtection="1">
      <alignment horizontal="left" vertical="top" wrapText="1"/>
      <protection locked="0"/>
    </xf>
    <xf numFmtId="0" fontId="4" fillId="3" borderId="15" xfId="0" applyFont="1" applyFill="1" applyBorder="1" applyAlignment="1" applyProtection="1">
      <alignment horizontal="left" vertical="top" wrapText="1"/>
      <protection locked="0"/>
    </xf>
    <xf numFmtId="0" fontId="4" fillId="3" borderId="11" xfId="0" applyFont="1" applyFill="1" applyBorder="1" applyAlignment="1" applyProtection="1">
      <alignment horizontal="left" vertical="top" wrapText="1"/>
      <protection locked="0"/>
    </xf>
    <xf numFmtId="0" fontId="4" fillId="3" borderId="33" xfId="0" applyFont="1" applyFill="1" applyBorder="1" applyAlignment="1" applyProtection="1">
      <alignment horizontal="left" vertical="top" wrapText="1"/>
      <protection locked="0"/>
    </xf>
    <xf numFmtId="0" fontId="4" fillId="3" borderId="34" xfId="0" applyFont="1" applyFill="1" applyBorder="1" applyAlignment="1" applyProtection="1">
      <alignment horizontal="left" vertical="top" wrapText="1"/>
      <protection locked="0"/>
    </xf>
    <xf numFmtId="0" fontId="12" fillId="3" borderId="12" xfId="0" applyFont="1" applyFill="1" applyBorder="1" applyAlignment="1" applyProtection="1">
      <alignment horizontal="left"/>
      <protection locked="0"/>
    </xf>
    <xf numFmtId="0" fontId="12" fillId="3" borderId="13" xfId="0" applyFont="1" applyFill="1" applyBorder="1" applyAlignment="1" applyProtection="1">
      <alignment horizontal="left"/>
      <protection locked="0"/>
    </xf>
    <xf numFmtId="0" fontId="12" fillId="3" borderId="14" xfId="0" applyFont="1" applyFill="1" applyBorder="1" applyAlignment="1" applyProtection="1">
      <alignment horizontal="left"/>
      <protection locked="0"/>
    </xf>
    <xf numFmtId="0" fontId="12" fillId="3" borderId="7" xfId="0" applyFont="1" applyFill="1" applyBorder="1" applyAlignment="1" applyProtection="1">
      <alignment horizontal="left"/>
      <protection locked="0"/>
    </xf>
    <xf numFmtId="0" fontId="12" fillId="3" borderId="0" xfId="0" applyFont="1" applyFill="1" applyAlignment="1" applyProtection="1">
      <alignment horizontal="left"/>
      <protection locked="0"/>
    </xf>
    <xf numFmtId="0" fontId="12" fillId="3" borderId="15" xfId="0" applyFont="1" applyFill="1" applyBorder="1" applyAlignment="1" applyProtection="1">
      <alignment horizontal="left"/>
      <protection locked="0"/>
    </xf>
    <xf numFmtId="0" fontId="12" fillId="3" borderId="11" xfId="0" applyFont="1" applyFill="1" applyBorder="1" applyAlignment="1" applyProtection="1">
      <alignment horizontal="left"/>
      <protection locked="0"/>
    </xf>
    <xf numFmtId="0" fontId="12" fillId="3" borderId="33" xfId="0" applyFont="1" applyFill="1" applyBorder="1" applyAlignment="1" applyProtection="1">
      <alignment horizontal="left"/>
      <protection locked="0"/>
    </xf>
    <xf numFmtId="0" fontId="12" fillId="3" borderId="34" xfId="0" applyFont="1" applyFill="1" applyBorder="1" applyAlignment="1" applyProtection="1">
      <alignment horizontal="left"/>
      <protection locked="0"/>
    </xf>
    <xf numFmtId="0" fontId="4" fillId="2" borderId="0" xfId="0" applyFont="1" applyFill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horizontal="center"/>
      <protection locked="0"/>
    </xf>
    <xf numFmtId="0" fontId="4" fillId="3" borderId="41" xfId="0" applyFont="1" applyFill="1" applyBorder="1" applyAlignment="1" applyProtection="1">
      <alignment horizontal="left"/>
      <protection locked="0"/>
    </xf>
    <xf numFmtId="43" fontId="13" fillId="7" borderId="25" xfId="4" applyFont="1" applyFill="1" applyBorder="1" applyAlignment="1" applyProtection="1">
      <alignment horizontal="left" wrapText="1"/>
      <protection hidden="1"/>
    </xf>
    <xf numFmtId="43" fontId="13" fillId="7" borderId="26" xfId="4" applyFont="1" applyFill="1" applyBorder="1" applyAlignment="1" applyProtection="1">
      <alignment horizontal="left" wrapText="1"/>
      <protection hidden="1"/>
    </xf>
    <xf numFmtId="0" fontId="13" fillId="3" borderId="29" xfId="0" applyFont="1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</cellXfs>
  <cellStyles count="12">
    <cellStyle name="Hyperlink" xfId="5" builtinId="8"/>
    <cellStyle name="Komma" xfId="4" builtinId="3"/>
    <cellStyle name="Komma 2" xfId="3" xr:uid="{00000000-0005-0000-0000-000001000000}"/>
    <cellStyle name="Komma 2 2" xfId="8" xr:uid="{3D79C18C-E365-4778-9E31-57425F9B2DF2}"/>
    <cellStyle name="Komma 3" xfId="9" xr:uid="{F4F6A756-48D7-4FA2-8F16-10CDEFE5C0FB}"/>
    <cellStyle name="Procent 2" xfId="7" xr:uid="{37CC11C3-0772-44F4-A755-ACE39B3F6AA2}"/>
    <cellStyle name="Standaard" xfId="0" builtinId="0"/>
    <cellStyle name="Standaard 2" xfId="1" xr:uid="{00000000-0005-0000-0000-000003000000}"/>
    <cellStyle name="Standaard 3" xfId="2" xr:uid="{00000000-0005-0000-0000-000004000000}"/>
    <cellStyle name="Standaard 4" xfId="6" xr:uid="{29C04DDE-40E8-495C-B73D-DD1AD29CA16E}"/>
    <cellStyle name="Standaard 4 2" xfId="10" xr:uid="{8A243302-EE44-4182-A6B0-AA17A6823390}"/>
    <cellStyle name="Valuta" xfId="11" builtinId="4"/>
  </cellStyles>
  <dxfs count="8">
    <dxf>
      <fill>
        <patternFill>
          <bgColor theme="4" tint="0.7999816888943144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28443</xdr:colOff>
      <xdr:row>18</xdr:row>
      <xdr:rowOff>47625</xdr:rowOff>
    </xdr:from>
    <xdr:to>
      <xdr:col>1</xdr:col>
      <xdr:colOff>28443</xdr:colOff>
      <xdr:row>29</xdr:row>
      <xdr:rowOff>22006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42D7DCF-50FF-4D1C-B707-5A457FBEC3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95143" y="2569845"/>
          <a:ext cx="3050998" cy="1818421"/>
        </a:xfrm>
        <a:prstGeom prst="rect">
          <a:avLst/>
        </a:prstGeom>
      </xdr:spPr>
    </xdr:pic>
    <xdr:clientData/>
  </xdr:twoCellAnchor>
  <xdr:twoCellAnchor editAs="oneCell">
    <xdr:from>
      <xdr:col>1</xdr:col>
      <xdr:colOff>218694</xdr:colOff>
      <xdr:row>35</xdr:row>
      <xdr:rowOff>1588</xdr:rowOff>
    </xdr:from>
    <xdr:to>
      <xdr:col>1</xdr:col>
      <xdr:colOff>218694</xdr:colOff>
      <xdr:row>43</xdr:row>
      <xdr:rowOff>103291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EAD2394-550A-43CB-A653-C5D3AFE165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85394" y="5373688"/>
          <a:ext cx="2730245" cy="1442823"/>
        </a:xfrm>
        <a:prstGeom prst="rect">
          <a:avLst/>
        </a:prstGeom>
      </xdr:spPr>
    </xdr:pic>
    <xdr:clientData/>
  </xdr:twoCellAnchor>
  <xdr:twoCellAnchor editAs="oneCell">
    <xdr:from>
      <xdr:col>6</xdr:col>
      <xdr:colOff>408821</xdr:colOff>
      <xdr:row>35</xdr:row>
      <xdr:rowOff>11113</xdr:rowOff>
    </xdr:from>
    <xdr:to>
      <xdr:col>6</xdr:col>
      <xdr:colOff>408821</xdr:colOff>
      <xdr:row>43</xdr:row>
      <xdr:rowOff>96189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488831AA-343B-443A-B35C-D3068B3448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647321" y="5383213"/>
          <a:ext cx="2931279" cy="1426196"/>
        </a:xfrm>
        <a:prstGeom prst="rect">
          <a:avLst/>
        </a:prstGeom>
      </xdr:spPr>
    </xdr:pic>
    <xdr:clientData/>
  </xdr:twoCellAnchor>
  <xdr:twoCellAnchor editAs="oneCell">
    <xdr:from>
      <xdr:col>12</xdr:col>
      <xdr:colOff>124747</xdr:colOff>
      <xdr:row>34</xdr:row>
      <xdr:rowOff>153986</xdr:rowOff>
    </xdr:from>
    <xdr:to>
      <xdr:col>12</xdr:col>
      <xdr:colOff>124747</xdr:colOff>
      <xdr:row>39</xdr:row>
      <xdr:rowOff>146049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C4984514-51B9-4820-B321-F7676581BC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929407" y="5358446"/>
          <a:ext cx="2665300" cy="83026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76</xdr:row>
      <xdr:rowOff>143379</xdr:rowOff>
    </xdr:from>
    <xdr:to>
      <xdr:col>1</xdr:col>
      <xdr:colOff>0</xdr:colOff>
      <xdr:row>83</xdr:row>
      <xdr:rowOff>95249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C0DCC6CE-D146-477F-BE07-2800698749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66700" y="12091539"/>
          <a:ext cx="7097829" cy="126441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91</xdr:row>
      <xdr:rowOff>14285</xdr:rowOff>
    </xdr:from>
    <xdr:to>
      <xdr:col>1</xdr:col>
      <xdr:colOff>0</xdr:colOff>
      <xdr:row>99</xdr:row>
      <xdr:rowOff>90297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4A24E508-1061-4275-9469-BF80C9F9F7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66700" y="14416085"/>
          <a:ext cx="5192366" cy="1556197"/>
        </a:xfrm>
        <a:prstGeom prst="rect">
          <a:avLst/>
        </a:prstGeom>
      </xdr:spPr>
    </xdr:pic>
    <xdr:clientData/>
  </xdr:twoCellAnchor>
  <xdr:twoCellAnchor editAs="oneCell">
    <xdr:from>
      <xdr:col>12</xdr:col>
      <xdr:colOff>28575</xdr:colOff>
      <xdr:row>0</xdr:row>
      <xdr:rowOff>0</xdr:rowOff>
    </xdr:from>
    <xdr:to>
      <xdr:col>12</xdr:col>
      <xdr:colOff>28575</xdr:colOff>
      <xdr:row>4</xdr:row>
      <xdr:rowOff>32385</xdr:rowOff>
    </xdr:to>
    <xdr:pic>
      <xdr:nvPicPr>
        <xdr:cNvPr id="8" name="Afbeelding 7" descr="logo-3_rgb_def-300x73">
          <a:extLst>
            <a:ext uri="{FF2B5EF4-FFF2-40B4-BE49-F238E27FC236}">
              <a16:creationId xmlns:a16="http://schemas.microsoft.com/office/drawing/2014/main" id="{7DF3C690-9F8A-4126-B5D9-14A4D797C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3235" y="0"/>
          <a:ext cx="2939415" cy="674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6</xdr:col>
      <xdr:colOff>79198</xdr:colOff>
      <xdr:row>28</xdr:row>
      <xdr:rowOff>142021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09D49648-7558-46B0-92F1-A8C7E8574D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66700" y="2522220"/>
          <a:ext cx="3050998" cy="181842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</xdr:row>
      <xdr:rowOff>15242</xdr:rowOff>
    </xdr:from>
    <xdr:to>
      <xdr:col>5</xdr:col>
      <xdr:colOff>352805</xdr:colOff>
      <xdr:row>42</xdr:row>
      <xdr:rowOff>116945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8A549FD9-1A6D-4306-9C0B-B45BCC96DA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66700" y="5219702"/>
          <a:ext cx="2730245" cy="1442823"/>
        </a:xfrm>
        <a:prstGeom prst="rect">
          <a:avLst/>
        </a:prstGeom>
      </xdr:spPr>
    </xdr:pic>
    <xdr:clientData/>
  </xdr:twoCellAnchor>
  <xdr:twoCellAnchor editAs="oneCell">
    <xdr:from>
      <xdr:col>6</xdr:col>
      <xdr:colOff>190127</xdr:colOff>
      <xdr:row>34</xdr:row>
      <xdr:rowOff>24767</xdr:rowOff>
    </xdr:from>
    <xdr:to>
      <xdr:col>11</xdr:col>
      <xdr:colOff>149606</xdr:colOff>
      <xdr:row>42</xdr:row>
      <xdr:rowOff>109843</xdr:rowOff>
    </xdr:to>
    <xdr:pic>
      <xdr:nvPicPr>
        <xdr:cNvPr id="11" name="Afbeelding 10">
          <a:extLst>
            <a:ext uri="{FF2B5EF4-FFF2-40B4-BE49-F238E27FC236}">
              <a16:creationId xmlns:a16="http://schemas.microsoft.com/office/drawing/2014/main" id="{DC96BD99-F42B-4FCD-8C8A-2301791DEE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428627" y="5229227"/>
          <a:ext cx="2931279" cy="1426196"/>
        </a:xfrm>
        <a:prstGeom prst="rect">
          <a:avLst/>
        </a:prstGeom>
      </xdr:spPr>
    </xdr:pic>
    <xdr:clientData/>
  </xdr:twoCellAnchor>
  <xdr:twoCellAnchor editAs="oneCell">
    <xdr:from>
      <xdr:col>11</xdr:col>
      <xdr:colOff>500413</xdr:colOff>
      <xdr:row>34</xdr:row>
      <xdr:rowOff>0</xdr:rowOff>
    </xdr:from>
    <xdr:to>
      <xdr:col>15</xdr:col>
      <xdr:colOff>774938</xdr:colOff>
      <xdr:row>38</xdr:row>
      <xdr:rowOff>159703</xdr:rowOff>
    </xdr:to>
    <xdr:pic>
      <xdr:nvPicPr>
        <xdr:cNvPr id="12" name="Afbeelding 11">
          <a:extLst>
            <a:ext uri="{FF2B5EF4-FFF2-40B4-BE49-F238E27FC236}">
              <a16:creationId xmlns:a16="http://schemas.microsoft.com/office/drawing/2014/main" id="{3F98FB36-9B22-4A6B-AC84-26F867609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710713" y="5204460"/>
          <a:ext cx="2665300" cy="830263"/>
        </a:xfrm>
        <a:prstGeom prst="rect">
          <a:avLst/>
        </a:prstGeom>
      </xdr:spPr>
    </xdr:pic>
    <xdr:clientData/>
  </xdr:twoCellAnchor>
  <xdr:twoCellAnchor editAs="oneCell">
    <xdr:from>
      <xdr:col>0</xdr:col>
      <xdr:colOff>114964</xdr:colOff>
      <xdr:row>81</xdr:row>
      <xdr:rowOff>152846</xdr:rowOff>
    </xdr:from>
    <xdr:to>
      <xdr:col>9</xdr:col>
      <xdr:colOff>295275</xdr:colOff>
      <xdr:row>90</xdr:row>
      <xdr:rowOff>66933</xdr:rowOff>
    </xdr:to>
    <xdr:pic>
      <xdr:nvPicPr>
        <xdr:cNvPr id="16" name="Afbeelding 15">
          <a:extLst>
            <a:ext uri="{FF2B5EF4-FFF2-40B4-BE49-F238E27FC236}">
              <a16:creationId xmlns:a16="http://schemas.microsoft.com/office/drawing/2014/main" id="{F017BDE7-4E0D-4760-B611-6E8850AE5E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4964" y="14021246"/>
          <a:ext cx="5085686" cy="1504762"/>
        </a:xfrm>
        <a:prstGeom prst="rect">
          <a:avLst/>
        </a:prstGeom>
      </xdr:spPr>
    </xdr:pic>
    <xdr:clientData/>
  </xdr:twoCellAnchor>
  <xdr:twoCellAnchor editAs="oneCell">
    <xdr:from>
      <xdr:col>1</xdr:col>
      <xdr:colOff>28443</xdr:colOff>
      <xdr:row>18</xdr:row>
      <xdr:rowOff>47625</xdr:rowOff>
    </xdr:from>
    <xdr:to>
      <xdr:col>1</xdr:col>
      <xdr:colOff>28443</xdr:colOff>
      <xdr:row>29</xdr:row>
      <xdr:rowOff>22006</xdr:rowOff>
    </xdr:to>
    <xdr:pic>
      <xdr:nvPicPr>
        <xdr:cNvPr id="13" name="Afbeelding 12">
          <a:extLst>
            <a:ext uri="{FF2B5EF4-FFF2-40B4-BE49-F238E27FC236}">
              <a16:creationId xmlns:a16="http://schemas.microsoft.com/office/drawing/2014/main" id="{5A5F231A-9F83-4D27-9F1A-AF57159E8D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85618" y="3228975"/>
          <a:ext cx="0" cy="1755556"/>
        </a:xfrm>
        <a:prstGeom prst="rect">
          <a:avLst/>
        </a:prstGeom>
      </xdr:spPr>
    </xdr:pic>
    <xdr:clientData/>
  </xdr:twoCellAnchor>
  <xdr:twoCellAnchor editAs="oneCell">
    <xdr:from>
      <xdr:col>1</xdr:col>
      <xdr:colOff>218694</xdr:colOff>
      <xdr:row>35</xdr:row>
      <xdr:rowOff>1588</xdr:rowOff>
    </xdr:from>
    <xdr:to>
      <xdr:col>1</xdr:col>
      <xdr:colOff>218694</xdr:colOff>
      <xdr:row>43</xdr:row>
      <xdr:rowOff>103291</xdr:rowOff>
    </xdr:to>
    <xdr:pic>
      <xdr:nvPicPr>
        <xdr:cNvPr id="15" name="Afbeelding 14">
          <a:extLst>
            <a:ext uri="{FF2B5EF4-FFF2-40B4-BE49-F238E27FC236}">
              <a16:creationId xmlns:a16="http://schemas.microsoft.com/office/drawing/2014/main" id="{E1671706-D6CB-4B37-9397-FE290ECB49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75869" y="5935663"/>
          <a:ext cx="0" cy="1397103"/>
        </a:xfrm>
        <a:prstGeom prst="rect">
          <a:avLst/>
        </a:prstGeom>
      </xdr:spPr>
    </xdr:pic>
    <xdr:clientData/>
  </xdr:twoCellAnchor>
  <xdr:twoCellAnchor editAs="oneCell">
    <xdr:from>
      <xdr:col>6</xdr:col>
      <xdr:colOff>408821</xdr:colOff>
      <xdr:row>35</xdr:row>
      <xdr:rowOff>11113</xdr:rowOff>
    </xdr:from>
    <xdr:to>
      <xdr:col>6</xdr:col>
      <xdr:colOff>408821</xdr:colOff>
      <xdr:row>43</xdr:row>
      <xdr:rowOff>96189</xdr:rowOff>
    </xdr:to>
    <xdr:pic>
      <xdr:nvPicPr>
        <xdr:cNvPr id="17" name="Afbeelding 16">
          <a:extLst>
            <a:ext uri="{FF2B5EF4-FFF2-40B4-BE49-F238E27FC236}">
              <a16:creationId xmlns:a16="http://schemas.microsoft.com/office/drawing/2014/main" id="{3D64F4D5-C896-46AD-B126-A2782B4C12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571121" y="5945188"/>
          <a:ext cx="0" cy="1380476"/>
        </a:xfrm>
        <a:prstGeom prst="rect">
          <a:avLst/>
        </a:prstGeom>
      </xdr:spPr>
    </xdr:pic>
    <xdr:clientData/>
  </xdr:twoCellAnchor>
  <xdr:twoCellAnchor editAs="oneCell">
    <xdr:from>
      <xdr:col>12</xdr:col>
      <xdr:colOff>124747</xdr:colOff>
      <xdr:row>34</xdr:row>
      <xdr:rowOff>153986</xdr:rowOff>
    </xdr:from>
    <xdr:to>
      <xdr:col>12</xdr:col>
      <xdr:colOff>124747</xdr:colOff>
      <xdr:row>39</xdr:row>
      <xdr:rowOff>146049</xdr:rowOff>
    </xdr:to>
    <xdr:pic>
      <xdr:nvPicPr>
        <xdr:cNvPr id="18" name="Afbeelding 17">
          <a:extLst>
            <a:ext uri="{FF2B5EF4-FFF2-40B4-BE49-F238E27FC236}">
              <a16:creationId xmlns:a16="http://schemas.microsoft.com/office/drawing/2014/main" id="{1A14224A-BBE4-40E4-839D-12E1B10786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773197" y="5926136"/>
          <a:ext cx="0" cy="80168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1</xdr:col>
      <xdr:colOff>0</xdr:colOff>
      <xdr:row>83</xdr:row>
      <xdr:rowOff>85220</xdr:rowOff>
    </xdr:to>
    <xdr:pic>
      <xdr:nvPicPr>
        <xdr:cNvPr id="19" name="Afbeelding 18">
          <a:extLst>
            <a:ext uri="{FF2B5EF4-FFF2-40B4-BE49-F238E27FC236}">
              <a16:creationId xmlns:a16="http://schemas.microsoft.com/office/drawing/2014/main" id="{4F1B831A-7D17-44AD-A4B2-EEDE331CEF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57175" y="12820650"/>
          <a:ext cx="0" cy="121869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81</xdr:row>
      <xdr:rowOff>14285</xdr:rowOff>
    </xdr:from>
    <xdr:to>
      <xdr:col>1</xdr:col>
      <xdr:colOff>0</xdr:colOff>
      <xdr:row>89</xdr:row>
      <xdr:rowOff>90297</xdr:rowOff>
    </xdr:to>
    <xdr:pic>
      <xdr:nvPicPr>
        <xdr:cNvPr id="20" name="Afbeelding 19">
          <a:extLst>
            <a:ext uri="{FF2B5EF4-FFF2-40B4-BE49-F238E27FC236}">
              <a16:creationId xmlns:a16="http://schemas.microsoft.com/office/drawing/2014/main" id="{9A82B8BD-4DB6-4C13-82AC-26E81A2487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57175" y="13777910"/>
          <a:ext cx="0" cy="1504762"/>
        </a:xfrm>
        <a:prstGeom prst="rect">
          <a:avLst/>
        </a:prstGeom>
      </xdr:spPr>
    </xdr:pic>
    <xdr:clientData/>
  </xdr:twoCellAnchor>
  <xdr:twoCellAnchor editAs="oneCell">
    <xdr:from>
      <xdr:col>12</xdr:col>
      <xdr:colOff>28575</xdr:colOff>
      <xdr:row>0</xdr:row>
      <xdr:rowOff>0</xdr:rowOff>
    </xdr:from>
    <xdr:to>
      <xdr:col>12</xdr:col>
      <xdr:colOff>28575</xdr:colOff>
      <xdr:row>4</xdr:row>
      <xdr:rowOff>3810</xdr:rowOff>
    </xdr:to>
    <xdr:pic>
      <xdr:nvPicPr>
        <xdr:cNvPr id="21" name="Afbeelding 20" descr="logo-3_rgb_def-300x73">
          <a:extLst>
            <a:ext uri="{FF2B5EF4-FFF2-40B4-BE49-F238E27FC236}">
              <a16:creationId xmlns:a16="http://schemas.microsoft.com/office/drawing/2014/main" id="{FE1007AE-11B8-4B6F-A5FE-EF61C623D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7025" y="0"/>
          <a:ext cx="0" cy="746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6</xdr:col>
      <xdr:colOff>79198</xdr:colOff>
      <xdr:row>28</xdr:row>
      <xdr:rowOff>142021</xdr:rowOff>
    </xdr:to>
    <xdr:pic>
      <xdr:nvPicPr>
        <xdr:cNvPr id="22" name="Afbeelding 21">
          <a:extLst>
            <a:ext uri="{FF2B5EF4-FFF2-40B4-BE49-F238E27FC236}">
              <a16:creationId xmlns:a16="http://schemas.microsoft.com/office/drawing/2014/main" id="{18DBA44D-3A7E-4C62-8D09-044EAC5BDE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57175" y="3181350"/>
          <a:ext cx="2984323" cy="176127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</xdr:row>
      <xdr:rowOff>15242</xdr:rowOff>
    </xdr:from>
    <xdr:to>
      <xdr:col>5</xdr:col>
      <xdr:colOff>352805</xdr:colOff>
      <xdr:row>42</xdr:row>
      <xdr:rowOff>116945</xdr:rowOff>
    </xdr:to>
    <xdr:pic>
      <xdr:nvPicPr>
        <xdr:cNvPr id="23" name="Afbeelding 22">
          <a:extLst>
            <a:ext uri="{FF2B5EF4-FFF2-40B4-BE49-F238E27FC236}">
              <a16:creationId xmlns:a16="http://schemas.microsoft.com/office/drawing/2014/main" id="{83826B5E-57FB-4262-9BA0-A6B148C37D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57175" y="5787392"/>
          <a:ext cx="2676905" cy="1397103"/>
        </a:xfrm>
        <a:prstGeom prst="rect">
          <a:avLst/>
        </a:prstGeom>
      </xdr:spPr>
    </xdr:pic>
    <xdr:clientData/>
  </xdr:twoCellAnchor>
  <xdr:twoCellAnchor editAs="oneCell">
    <xdr:from>
      <xdr:col>6</xdr:col>
      <xdr:colOff>190127</xdr:colOff>
      <xdr:row>34</xdr:row>
      <xdr:rowOff>24767</xdr:rowOff>
    </xdr:from>
    <xdr:to>
      <xdr:col>11</xdr:col>
      <xdr:colOff>149606</xdr:colOff>
      <xdr:row>42</xdr:row>
      <xdr:rowOff>109843</xdr:rowOff>
    </xdr:to>
    <xdr:pic>
      <xdr:nvPicPr>
        <xdr:cNvPr id="24" name="Afbeelding 23">
          <a:extLst>
            <a:ext uri="{FF2B5EF4-FFF2-40B4-BE49-F238E27FC236}">
              <a16:creationId xmlns:a16="http://schemas.microsoft.com/office/drawing/2014/main" id="{BAC200EF-614F-4F0D-AC5B-DAC1510624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352427" y="5796917"/>
          <a:ext cx="2864604" cy="1380476"/>
        </a:xfrm>
        <a:prstGeom prst="rect">
          <a:avLst/>
        </a:prstGeom>
      </xdr:spPr>
    </xdr:pic>
    <xdr:clientData/>
  </xdr:twoCellAnchor>
  <xdr:twoCellAnchor editAs="oneCell">
    <xdr:from>
      <xdr:col>11</xdr:col>
      <xdr:colOff>500413</xdr:colOff>
      <xdr:row>34</xdr:row>
      <xdr:rowOff>0</xdr:rowOff>
    </xdr:from>
    <xdr:to>
      <xdr:col>15</xdr:col>
      <xdr:colOff>70088</xdr:colOff>
      <xdr:row>38</xdr:row>
      <xdr:rowOff>159703</xdr:rowOff>
    </xdr:to>
    <xdr:pic>
      <xdr:nvPicPr>
        <xdr:cNvPr id="25" name="Afbeelding 24">
          <a:extLst>
            <a:ext uri="{FF2B5EF4-FFF2-40B4-BE49-F238E27FC236}">
              <a16:creationId xmlns:a16="http://schemas.microsoft.com/office/drawing/2014/main" id="{C96DC3DB-37CB-4D47-9DC7-B73FAB3487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567838" y="5772150"/>
          <a:ext cx="2598625" cy="8074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302522" cy="312420"/>
    <xdr:pic>
      <xdr:nvPicPr>
        <xdr:cNvPr id="2" name="Afbeelding 1">
          <a:extLst>
            <a:ext uri="{FF2B5EF4-FFF2-40B4-BE49-F238E27FC236}">
              <a16:creationId xmlns:a16="http://schemas.microsoft.com/office/drawing/2014/main" id="{E2FA184F-FB75-4731-BF2F-C3F93C8429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0"/>
          <a:ext cx="1302522" cy="31242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RThijs01/Downloads/Begroting_DAEB_NL.xlsx" TargetMode="External"/><Relationship Id="rId1" Type="http://schemas.openxmlformats.org/officeDocument/2006/relationships/externalLinkPath" Target="/Users/RThijs01/Downloads/Begroting_DAEB_NL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LGiese01/AppData/Local/Microsoft/Windows/INetCache/Content.Outlook/EJ2CCOON/Begroting%20DAEB%20(NL).xlsx" TargetMode="External"/><Relationship Id="rId1" Type="http://schemas.openxmlformats.org/officeDocument/2006/relationships/externalLinkPath" Target="/Users/LGiese01/AppData/Local/Microsoft/Windows/INetCache/Content.Outlook/EJ2CCOON/Begroting%20DAEB%20(NL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oelichting"/>
      <sheetName val="Personeel"/>
      <sheetName val="Budget"/>
      <sheetName val="hulpsheets"/>
    </sheetNames>
    <sheetDataSet>
      <sheetData sheetId="0"/>
      <sheetData sheetId="1"/>
      <sheetData sheetId="2"/>
      <sheetData sheetId="3">
        <row r="1">
          <cell r="A1" t="str">
            <v>NFU</v>
          </cell>
          <cell r="J1" t="str">
            <v>Implementatie</v>
          </cell>
        </row>
        <row r="2">
          <cell r="J2" t="str">
            <v>Open Access publicatie</v>
          </cell>
        </row>
        <row r="3">
          <cell r="J3" t="str">
            <v>FAIRness</v>
          </cell>
        </row>
        <row r="4">
          <cell r="J4" t="str">
            <v>Gegevensbeheer</v>
          </cell>
        </row>
        <row r="5">
          <cell r="J5" t="str">
            <v>Standardisatie (SNOMED, LOINC, etc.)</v>
          </cell>
        </row>
        <row r="6">
          <cell r="J6" t="str">
            <v>Benchfee</v>
          </cell>
        </row>
        <row r="7">
          <cell r="J7" t="str">
            <v xml:space="preserve">Uitbesteding </v>
          </cell>
        </row>
        <row r="8">
          <cell r="J8" t="str">
            <v>Advies</v>
          </cell>
        </row>
        <row r="9">
          <cell r="J9" t="str">
            <v>Overig, graag (onderaan) nader toelichten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oelichting"/>
      <sheetName val="Personeel"/>
      <sheetName val="Budget"/>
      <sheetName val="hulpsheets"/>
    </sheetNames>
    <sheetDataSet>
      <sheetData sheetId="0"/>
      <sheetData sheetId="1"/>
      <sheetData sheetId="2"/>
      <sheetData sheetId="3">
        <row r="1">
          <cell r="A1" t="str">
            <v>NFU</v>
          </cell>
        </row>
        <row r="2">
          <cell r="A2" t="str">
            <v>VSNU</v>
          </cell>
        </row>
        <row r="3">
          <cell r="A3" t="str">
            <v>Overig</v>
          </cell>
        </row>
        <row r="14">
          <cell r="A14" t="str">
            <v>Aantal maanden</v>
          </cell>
          <cell r="B14" t="str">
            <v>Promovendus</v>
          </cell>
          <cell r="C14" t="str">
            <v>Sr.wet. Medewerker</v>
          </cell>
          <cell r="D14" t="str">
            <v>NWP-MBO</v>
          </cell>
          <cell r="E14" t="str">
            <v>NWP-HBO</v>
          </cell>
          <cell r="F14" t="str">
            <v>NWP-Academisch</v>
          </cell>
          <cell r="H14" t="str">
            <v>Aantal maanden</v>
          </cell>
          <cell r="I14" t="str">
            <v>Promovendus</v>
          </cell>
          <cell r="J14" t="str">
            <v>PostDoc</v>
          </cell>
          <cell r="K14" t="str">
            <v>(Arts) onderzoeker</v>
          </cell>
          <cell r="L14" t="str">
            <v>NWP-MBO</v>
          </cell>
          <cell r="M14" t="str">
            <v>NWP-HBO</v>
          </cell>
          <cell r="N14" t="str">
            <v>NWP-Academisch</v>
          </cell>
        </row>
        <row r="15">
          <cell r="A15">
            <v>1</v>
          </cell>
          <cell r="B15">
            <v>4000</v>
          </cell>
          <cell r="C15">
            <v>6255</v>
          </cell>
          <cell r="D15">
            <v>4659</v>
          </cell>
          <cell r="E15">
            <v>5600</v>
          </cell>
          <cell r="F15">
            <v>6700</v>
          </cell>
          <cell r="H15">
            <v>1</v>
          </cell>
          <cell r="I15">
            <v>4039</v>
          </cell>
          <cell r="J15">
            <v>6799</v>
          </cell>
          <cell r="K15">
            <v>5674</v>
          </cell>
          <cell r="L15">
            <v>4713</v>
          </cell>
          <cell r="M15">
            <v>5674</v>
          </cell>
          <cell r="N15">
            <v>6799</v>
          </cell>
        </row>
        <row r="16">
          <cell r="A16">
            <v>2</v>
          </cell>
          <cell r="B16">
            <v>8000</v>
          </cell>
          <cell r="C16">
            <v>12510</v>
          </cell>
          <cell r="D16">
            <v>9317</v>
          </cell>
          <cell r="E16">
            <v>11200</v>
          </cell>
          <cell r="F16">
            <v>13399</v>
          </cell>
          <cell r="H16">
            <v>2</v>
          </cell>
          <cell r="I16">
            <v>8078</v>
          </cell>
          <cell r="J16">
            <v>13599</v>
          </cell>
          <cell r="K16">
            <v>11349</v>
          </cell>
          <cell r="L16">
            <v>9425</v>
          </cell>
          <cell r="M16">
            <v>11349</v>
          </cell>
          <cell r="N16">
            <v>13599</v>
          </cell>
        </row>
        <row r="17">
          <cell r="A17">
            <v>3</v>
          </cell>
          <cell r="B17">
            <v>12000</v>
          </cell>
          <cell r="C17">
            <v>18765</v>
          </cell>
          <cell r="D17">
            <v>13976</v>
          </cell>
          <cell r="E17">
            <v>16799</v>
          </cell>
          <cell r="F17">
            <v>20099</v>
          </cell>
          <cell r="H17">
            <v>3</v>
          </cell>
          <cell r="I17">
            <v>12118</v>
          </cell>
          <cell r="J17">
            <v>20398</v>
          </cell>
          <cell r="K17">
            <v>17023</v>
          </cell>
          <cell r="L17">
            <v>14138</v>
          </cell>
          <cell r="M17">
            <v>17023</v>
          </cell>
          <cell r="N17">
            <v>20398</v>
          </cell>
        </row>
        <row r="18">
          <cell r="A18">
            <v>4</v>
          </cell>
          <cell r="B18">
            <v>16000</v>
          </cell>
          <cell r="C18">
            <v>25020</v>
          </cell>
          <cell r="D18">
            <v>18634</v>
          </cell>
          <cell r="E18">
            <v>22399</v>
          </cell>
          <cell r="F18">
            <v>26798</v>
          </cell>
          <cell r="H18">
            <v>4</v>
          </cell>
          <cell r="I18">
            <v>16157</v>
          </cell>
          <cell r="J18">
            <v>27197</v>
          </cell>
          <cell r="K18">
            <v>22697</v>
          </cell>
          <cell r="L18">
            <v>18850</v>
          </cell>
          <cell r="M18">
            <v>22697</v>
          </cell>
          <cell r="N18">
            <v>27197</v>
          </cell>
        </row>
        <row r="19">
          <cell r="A19">
            <v>5</v>
          </cell>
          <cell r="B19">
            <v>20000</v>
          </cell>
          <cell r="C19">
            <v>31275</v>
          </cell>
          <cell r="D19">
            <v>23293</v>
          </cell>
          <cell r="E19">
            <v>27999</v>
          </cell>
          <cell r="F19">
            <v>33498</v>
          </cell>
          <cell r="H19">
            <v>5</v>
          </cell>
          <cell r="I19">
            <v>20196</v>
          </cell>
          <cell r="J19">
            <v>33997</v>
          </cell>
          <cell r="K19">
            <v>28371</v>
          </cell>
          <cell r="L19">
            <v>23563</v>
          </cell>
          <cell r="M19">
            <v>28371</v>
          </cell>
          <cell r="N19">
            <v>33997</v>
          </cell>
        </row>
        <row r="20">
          <cell r="A20">
            <v>6</v>
          </cell>
          <cell r="B20">
            <v>24001</v>
          </cell>
          <cell r="C20">
            <v>37530</v>
          </cell>
          <cell r="D20">
            <v>27952</v>
          </cell>
          <cell r="E20">
            <v>33599</v>
          </cell>
          <cell r="F20">
            <v>40197</v>
          </cell>
          <cell r="H20">
            <v>6</v>
          </cell>
          <cell r="I20">
            <v>24235</v>
          </cell>
          <cell r="J20">
            <v>40796</v>
          </cell>
          <cell r="K20">
            <v>34046</v>
          </cell>
          <cell r="L20">
            <v>28276</v>
          </cell>
          <cell r="M20">
            <v>34046</v>
          </cell>
          <cell r="N20">
            <v>40796</v>
          </cell>
        </row>
        <row r="21">
          <cell r="A21">
            <v>7</v>
          </cell>
          <cell r="B21">
            <v>28001</v>
          </cell>
          <cell r="C21">
            <v>43785</v>
          </cell>
          <cell r="D21">
            <v>32610</v>
          </cell>
          <cell r="E21">
            <v>39198</v>
          </cell>
          <cell r="F21">
            <v>46897</v>
          </cell>
          <cell r="H21">
            <v>7</v>
          </cell>
          <cell r="I21">
            <v>28274</v>
          </cell>
          <cell r="J21">
            <v>47595</v>
          </cell>
          <cell r="K21">
            <v>39720</v>
          </cell>
          <cell r="L21">
            <v>32988</v>
          </cell>
          <cell r="M21">
            <v>39720</v>
          </cell>
          <cell r="N21">
            <v>47595</v>
          </cell>
        </row>
        <row r="22">
          <cell r="A22">
            <v>8</v>
          </cell>
          <cell r="B22">
            <v>32001</v>
          </cell>
          <cell r="C22">
            <v>50040</v>
          </cell>
          <cell r="D22">
            <v>37269</v>
          </cell>
          <cell r="E22">
            <v>44798</v>
          </cell>
          <cell r="F22">
            <v>53596</v>
          </cell>
          <cell r="H22">
            <v>8</v>
          </cell>
          <cell r="I22">
            <v>32313</v>
          </cell>
          <cell r="J22">
            <v>54395</v>
          </cell>
          <cell r="K22">
            <v>45394</v>
          </cell>
          <cell r="L22">
            <v>37701</v>
          </cell>
          <cell r="M22">
            <v>45394</v>
          </cell>
          <cell r="N22">
            <v>54395</v>
          </cell>
        </row>
        <row r="23">
          <cell r="A23">
            <v>9</v>
          </cell>
          <cell r="B23">
            <v>36001</v>
          </cell>
          <cell r="C23">
            <v>56295</v>
          </cell>
          <cell r="D23">
            <v>41927</v>
          </cell>
          <cell r="E23">
            <v>50398</v>
          </cell>
          <cell r="F23">
            <v>60296</v>
          </cell>
          <cell r="H23">
            <v>9</v>
          </cell>
          <cell r="I23">
            <v>36353</v>
          </cell>
          <cell r="J23">
            <v>61194</v>
          </cell>
          <cell r="K23">
            <v>51068</v>
          </cell>
          <cell r="L23">
            <v>42413</v>
          </cell>
          <cell r="M23">
            <v>51068</v>
          </cell>
          <cell r="N23">
            <v>61194</v>
          </cell>
        </row>
        <row r="24">
          <cell r="A24">
            <v>10</v>
          </cell>
          <cell r="B24">
            <v>40001</v>
          </cell>
          <cell r="C24">
            <v>62550</v>
          </cell>
          <cell r="D24">
            <v>46586</v>
          </cell>
          <cell r="E24">
            <v>55998</v>
          </cell>
          <cell r="F24">
            <v>66995</v>
          </cell>
          <cell r="H24">
            <v>10</v>
          </cell>
          <cell r="I24">
            <v>40392</v>
          </cell>
          <cell r="J24">
            <v>67993</v>
          </cell>
          <cell r="K24">
            <v>56743</v>
          </cell>
          <cell r="L24">
            <v>47126</v>
          </cell>
          <cell r="M24">
            <v>56743</v>
          </cell>
          <cell r="N24">
            <v>67993</v>
          </cell>
        </row>
        <row r="25">
          <cell r="A25">
            <v>11</v>
          </cell>
          <cell r="B25">
            <v>44001</v>
          </cell>
          <cell r="C25">
            <v>68805</v>
          </cell>
          <cell r="D25">
            <v>51244</v>
          </cell>
          <cell r="E25">
            <v>61597</v>
          </cell>
          <cell r="F25">
            <v>73695</v>
          </cell>
          <cell r="H25">
            <v>11</v>
          </cell>
          <cell r="I25">
            <v>44431</v>
          </cell>
          <cell r="J25">
            <v>74793</v>
          </cell>
          <cell r="K25">
            <v>62417</v>
          </cell>
          <cell r="L25">
            <v>51838</v>
          </cell>
          <cell r="M25">
            <v>62417</v>
          </cell>
          <cell r="N25">
            <v>74793</v>
          </cell>
        </row>
        <row r="26">
          <cell r="A26">
            <v>12</v>
          </cell>
          <cell r="B26">
            <v>52001</v>
          </cell>
          <cell r="C26">
            <v>81315</v>
          </cell>
          <cell r="D26">
            <v>60562</v>
          </cell>
          <cell r="E26">
            <v>72797</v>
          </cell>
          <cell r="F26">
            <v>87093</v>
          </cell>
          <cell r="H26">
            <v>12</v>
          </cell>
          <cell r="I26">
            <v>52509</v>
          </cell>
          <cell r="J26">
            <v>88391</v>
          </cell>
          <cell r="K26">
            <v>73765</v>
          </cell>
          <cell r="L26">
            <v>61264</v>
          </cell>
          <cell r="M26">
            <v>73765</v>
          </cell>
          <cell r="N26">
            <v>88391</v>
          </cell>
        </row>
        <row r="27">
          <cell r="A27">
            <v>13</v>
          </cell>
          <cell r="B27">
            <v>57220</v>
          </cell>
          <cell r="C27">
            <v>88248</v>
          </cell>
          <cell r="D27">
            <v>65726</v>
          </cell>
          <cell r="E27">
            <v>79004</v>
          </cell>
          <cell r="F27">
            <v>94519</v>
          </cell>
          <cell r="H27">
            <v>13</v>
          </cell>
          <cell r="I27">
            <v>57780</v>
          </cell>
          <cell r="J27">
            <v>95916</v>
          </cell>
          <cell r="K27">
            <v>80045</v>
          </cell>
          <cell r="L27">
            <v>66479</v>
          </cell>
          <cell r="M27">
            <v>80045</v>
          </cell>
          <cell r="N27">
            <v>95916</v>
          </cell>
        </row>
        <row r="28">
          <cell r="A28">
            <v>14</v>
          </cell>
          <cell r="B28">
            <v>62438</v>
          </cell>
          <cell r="C28">
            <v>95181</v>
          </cell>
          <cell r="D28">
            <v>70889</v>
          </cell>
          <cell r="E28">
            <v>85211</v>
          </cell>
          <cell r="F28">
            <v>101945</v>
          </cell>
          <cell r="H28">
            <v>14</v>
          </cell>
          <cell r="I28">
            <v>63052</v>
          </cell>
          <cell r="J28">
            <v>103440</v>
          </cell>
          <cell r="K28">
            <v>86324</v>
          </cell>
          <cell r="L28">
            <v>71695</v>
          </cell>
          <cell r="M28">
            <v>86324</v>
          </cell>
          <cell r="N28">
            <v>103440</v>
          </cell>
        </row>
        <row r="29">
          <cell r="A29">
            <v>15</v>
          </cell>
          <cell r="B29">
            <v>67657</v>
          </cell>
          <cell r="C29">
            <v>102115</v>
          </cell>
          <cell r="D29">
            <v>76053</v>
          </cell>
          <cell r="E29">
            <v>91418</v>
          </cell>
          <cell r="F29">
            <v>109371</v>
          </cell>
          <cell r="H29">
            <v>15</v>
          </cell>
          <cell r="I29">
            <v>68323</v>
          </cell>
          <cell r="J29">
            <v>110965</v>
          </cell>
          <cell r="K29">
            <v>92604</v>
          </cell>
          <cell r="L29">
            <v>76910</v>
          </cell>
          <cell r="M29">
            <v>92604</v>
          </cell>
          <cell r="N29">
            <v>110965</v>
          </cell>
        </row>
        <row r="30">
          <cell r="A30">
            <v>16</v>
          </cell>
          <cell r="B30">
            <v>72875</v>
          </cell>
          <cell r="C30">
            <v>109048</v>
          </cell>
          <cell r="D30">
            <v>81216</v>
          </cell>
          <cell r="E30">
            <v>97624</v>
          </cell>
          <cell r="F30">
            <v>116796</v>
          </cell>
          <cell r="H30">
            <v>16</v>
          </cell>
          <cell r="I30">
            <v>73595</v>
          </cell>
          <cell r="J30">
            <v>118490</v>
          </cell>
          <cell r="K30">
            <v>98883</v>
          </cell>
          <cell r="L30">
            <v>82125</v>
          </cell>
          <cell r="M30">
            <v>98883</v>
          </cell>
          <cell r="N30">
            <v>118490</v>
          </cell>
        </row>
        <row r="31">
          <cell r="A31">
            <v>17</v>
          </cell>
          <cell r="B31">
            <v>78094</v>
          </cell>
          <cell r="C31">
            <v>115981</v>
          </cell>
          <cell r="D31">
            <v>86380</v>
          </cell>
          <cell r="E31">
            <v>103831</v>
          </cell>
          <cell r="F31">
            <v>124222</v>
          </cell>
          <cell r="H31">
            <v>17</v>
          </cell>
          <cell r="I31">
            <v>78866</v>
          </cell>
          <cell r="J31">
            <v>126014</v>
          </cell>
          <cell r="K31">
            <v>105163</v>
          </cell>
          <cell r="L31">
            <v>87340</v>
          </cell>
          <cell r="M31">
            <v>105163</v>
          </cell>
          <cell r="N31">
            <v>126014</v>
          </cell>
        </row>
        <row r="32">
          <cell r="A32">
            <v>18</v>
          </cell>
          <cell r="B32">
            <v>83312</v>
          </cell>
          <cell r="C32">
            <v>122914</v>
          </cell>
          <cell r="D32">
            <v>91544</v>
          </cell>
          <cell r="E32">
            <v>110038</v>
          </cell>
          <cell r="F32">
            <v>131648</v>
          </cell>
          <cell r="H32">
            <v>18</v>
          </cell>
          <cell r="I32">
            <v>84138</v>
          </cell>
          <cell r="J32">
            <v>133539</v>
          </cell>
          <cell r="K32">
            <v>111442</v>
          </cell>
          <cell r="L32">
            <v>92556</v>
          </cell>
          <cell r="M32">
            <v>111442</v>
          </cell>
          <cell r="N32">
            <v>133539</v>
          </cell>
        </row>
        <row r="33">
          <cell r="A33">
            <v>19</v>
          </cell>
          <cell r="B33">
            <v>88531</v>
          </cell>
          <cell r="C33">
            <v>129847</v>
          </cell>
          <cell r="D33">
            <v>96707</v>
          </cell>
          <cell r="E33">
            <v>116245</v>
          </cell>
          <cell r="F33">
            <v>139074</v>
          </cell>
          <cell r="H33">
            <v>19</v>
          </cell>
          <cell r="I33">
            <v>89409</v>
          </cell>
          <cell r="J33">
            <v>141064</v>
          </cell>
          <cell r="K33">
            <v>117722</v>
          </cell>
          <cell r="L33">
            <v>97771</v>
          </cell>
          <cell r="M33">
            <v>117722</v>
          </cell>
          <cell r="N33">
            <v>141064</v>
          </cell>
        </row>
        <row r="34">
          <cell r="A34">
            <v>20</v>
          </cell>
          <cell r="B34">
            <v>93749</v>
          </cell>
          <cell r="C34">
            <v>136780</v>
          </cell>
          <cell r="D34">
            <v>101871</v>
          </cell>
          <cell r="E34">
            <v>122452</v>
          </cell>
          <cell r="F34">
            <v>146500</v>
          </cell>
          <cell r="H34">
            <v>20</v>
          </cell>
          <cell r="I34">
            <v>94680</v>
          </cell>
          <cell r="J34">
            <v>148588</v>
          </cell>
          <cell r="K34">
            <v>124001</v>
          </cell>
          <cell r="L34">
            <v>102986</v>
          </cell>
          <cell r="M34">
            <v>124001</v>
          </cell>
          <cell r="N34">
            <v>148588</v>
          </cell>
        </row>
        <row r="35">
          <cell r="A35">
            <v>21</v>
          </cell>
          <cell r="B35">
            <v>98968</v>
          </cell>
          <cell r="C35">
            <v>143714</v>
          </cell>
          <cell r="D35">
            <v>107034</v>
          </cell>
          <cell r="E35">
            <v>128659</v>
          </cell>
          <cell r="F35">
            <v>153926</v>
          </cell>
          <cell r="H35">
            <v>21</v>
          </cell>
          <cell r="I35">
            <v>99952</v>
          </cell>
          <cell r="J35">
            <v>156113</v>
          </cell>
          <cell r="K35">
            <v>130281</v>
          </cell>
          <cell r="L35">
            <v>108201</v>
          </cell>
          <cell r="M35">
            <v>130281</v>
          </cell>
          <cell r="N35">
            <v>156113</v>
          </cell>
        </row>
        <row r="36">
          <cell r="A36">
            <v>22</v>
          </cell>
          <cell r="B36">
            <v>104186</v>
          </cell>
          <cell r="C36">
            <v>150647</v>
          </cell>
          <cell r="D36">
            <v>112198</v>
          </cell>
          <cell r="E36">
            <v>134865</v>
          </cell>
          <cell r="F36">
            <v>161351</v>
          </cell>
          <cell r="H36">
            <v>22</v>
          </cell>
          <cell r="I36">
            <v>105223</v>
          </cell>
          <cell r="J36">
            <v>163638</v>
          </cell>
          <cell r="K36">
            <v>136560</v>
          </cell>
          <cell r="L36">
            <v>113417</v>
          </cell>
          <cell r="M36">
            <v>136560</v>
          </cell>
          <cell r="N36">
            <v>163638</v>
          </cell>
        </row>
        <row r="37">
          <cell r="A37">
            <v>23</v>
          </cell>
          <cell r="B37">
            <v>109405</v>
          </cell>
          <cell r="C37">
            <v>157580</v>
          </cell>
          <cell r="D37">
            <v>117361</v>
          </cell>
          <cell r="E37">
            <v>141072</v>
          </cell>
          <cell r="F37">
            <v>168777</v>
          </cell>
          <cell r="H37">
            <v>23</v>
          </cell>
          <cell r="I37">
            <v>110495</v>
          </cell>
          <cell r="J37">
            <v>171162</v>
          </cell>
          <cell r="K37">
            <v>142840</v>
          </cell>
          <cell r="L37">
            <v>118632</v>
          </cell>
          <cell r="M37">
            <v>142840</v>
          </cell>
          <cell r="N37">
            <v>171162</v>
          </cell>
        </row>
        <row r="38">
          <cell r="A38">
            <v>24</v>
          </cell>
          <cell r="B38">
            <v>114623</v>
          </cell>
          <cell r="C38">
            <v>164513</v>
          </cell>
          <cell r="D38">
            <v>122525</v>
          </cell>
          <cell r="E38">
            <v>147279</v>
          </cell>
          <cell r="F38">
            <v>176203</v>
          </cell>
          <cell r="H38">
            <v>24</v>
          </cell>
          <cell r="I38">
            <v>115766</v>
          </cell>
          <cell r="J38">
            <v>178687</v>
          </cell>
          <cell r="K38">
            <v>149119</v>
          </cell>
          <cell r="L38">
            <v>123847</v>
          </cell>
          <cell r="M38">
            <v>149119</v>
          </cell>
          <cell r="N38">
            <v>178687</v>
          </cell>
        </row>
        <row r="39">
          <cell r="A39">
            <v>25</v>
          </cell>
          <cell r="B39">
            <v>120190</v>
          </cell>
          <cell r="C39">
            <v>171607</v>
          </cell>
          <cell r="D39">
            <v>127808</v>
          </cell>
          <cell r="E39">
            <v>153630</v>
          </cell>
          <cell r="F39">
            <v>183801</v>
          </cell>
          <cell r="H39">
            <v>25</v>
          </cell>
          <cell r="I39">
            <v>121386</v>
          </cell>
          <cell r="J39">
            <v>186374</v>
          </cell>
          <cell r="K39">
            <v>155534</v>
          </cell>
          <cell r="L39">
            <v>129175</v>
          </cell>
          <cell r="M39">
            <v>155534</v>
          </cell>
          <cell r="N39">
            <v>186374</v>
          </cell>
        </row>
        <row r="40">
          <cell r="A40">
            <v>26</v>
          </cell>
          <cell r="B40">
            <v>125756</v>
          </cell>
          <cell r="C40">
            <v>178700</v>
          </cell>
          <cell r="D40">
            <v>133092</v>
          </cell>
          <cell r="E40">
            <v>159980</v>
          </cell>
          <cell r="F40">
            <v>191399</v>
          </cell>
          <cell r="H40">
            <v>26</v>
          </cell>
          <cell r="I40">
            <v>127007</v>
          </cell>
          <cell r="J40">
            <v>194060</v>
          </cell>
          <cell r="K40">
            <v>161949</v>
          </cell>
          <cell r="L40">
            <v>134502</v>
          </cell>
          <cell r="M40">
            <v>161949</v>
          </cell>
          <cell r="N40">
            <v>194060</v>
          </cell>
        </row>
        <row r="41">
          <cell r="A41">
            <v>27</v>
          </cell>
          <cell r="B41">
            <v>131323</v>
          </cell>
          <cell r="C41">
            <v>185794</v>
          </cell>
          <cell r="D41">
            <v>138375</v>
          </cell>
          <cell r="E41">
            <v>166331</v>
          </cell>
          <cell r="F41">
            <v>198996</v>
          </cell>
          <cell r="H41">
            <v>27</v>
          </cell>
          <cell r="I41">
            <v>132627</v>
          </cell>
          <cell r="J41">
            <v>201747</v>
          </cell>
          <cell r="K41">
            <v>168363</v>
          </cell>
          <cell r="L41">
            <v>139830</v>
          </cell>
          <cell r="M41">
            <v>168363</v>
          </cell>
          <cell r="N41">
            <v>201747</v>
          </cell>
        </row>
        <row r="42">
          <cell r="A42">
            <v>28</v>
          </cell>
          <cell r="B42">
            <v>136890</v>
          </cell>
          <cell r="C42">
            <v>192888</v>
          </cell>
          <cell r="D42">
            <v>143658</v>
          </cell>
          <cell r="E42">
            <v>172681</v>
          </cell>
          <cell r="F42">
            <v>206594</v>
          </cell>
          <cell r="H42">
            <v>28</v>
          </cell>
          <cell r="I42">
            <v>138247</v>
          </cell>
          <cell r="J42">
            <v>209433</v>
          </cell>
          <cell r="K42">
            <v>174778</v>
          </cell>
          <cell r="L42">
            <v>145157</v>
          </cell>
          <cell r="M42">
            <v>174778</v>
          </cell>
          <cell r="N42">
            <v>209433</v>
          </cell>
        </row>
        <row r="43">
          <cell r="A43">
            <v>29</v>
          </cell>
          <cell r="B43">
            <v>142456</v>
          </cell>
          <cell r="C43">
            <v>199981</v>
          </cell>
          <cell r="D43">
            <v>148941</v>
          </cell>
          <cell r="E43">
            <v>179032</v>
          </cell>
          <cell r="F43">
            <v>214192</v>
          </cell>
          <cell r="H43">
            <v>29</v>
          </cell>
          <cell r="I43">
            <v>143867</v>
          </cell>
          <cell r="J43">
            <v>217120</v>
          </cell>
          <cell r="K43">
            <v>181193</v>
          </cell>
          <cell r="L43">
            <v>150485</v>
          </cell>
          <cell r="M43">
            <v>181193</v>
          </cell>
          <cell r="N43">
            <v>217120</v>
          </cell>
        </row>
        <row r="44">
          <cell r="A44">
            <v>30</v>
          </cell>
          <cell r="B44">
            <v>148023</v>
          </cell>
          <cell r="C44">
            <v>207075</v>
          </cell>
          <cell r="D44">
            <v>154225</v>
          </cell>
          <cell r="E44">
            <v>185383</v>
          </cell>
          <cell r="F44">
            <v>221790</v>
          </cell>
          <cell r="H44">
            <v>30</v>
          </cell>
          <cell r="I44">
            <v>149488</v>
          </cell>
          <cell r="J44">
            <v>224807</v>
          </cell>
          <cell r="K44">
            <v>187608</v>
          </cell>
          <cell r="L44">
            <v>155813</v>
          </cell>
          <cell r="M44">
            <v>187608</v>
          </cell>
          <cell r="N44">
            <v>224807</v>
          </cell>
        </row>
        <row r="45">
          <cell r="A45">
            <v>31</v>
          </cell>
          <cell r="B45">
            <v>153590</v>
          </cell>
          <cell r="C45">
            <v>214169</v>
          </cell>
          <cell r="D45">
            <v>159508</v>
          </cell>
          <cell r="E45">
            <v>191733</v>
          </cell>
          <cell r="F45">
            <v>229387</v>
          </cell>
          <cell r="H45">
            <v>31</v>
          </cell>
          <cell r="I45">
            <v>155108</v>
          </cell>
          <cell r="J45">
            <v>232493</v>
          </cell>
          <cell r="K45">
            <v>194022</v>
          </cell>
          <cell r="L45">
            <v>161140</v>
          </cell>
          <cell r="M45">
            <v>194022</v>
          </cell>
          <cell r="N45">
            <v>232493</v>
          </cell>
        </row>
        <row r="46">
          <cell r="A46">
            <v>32</v>
          </cell>
          <cell r="B46">
            <v>159156</v>
          </cell>
          <cell r="C46">
            <v>221262</v>
          </cell>
          <cell r="D46">
            <v>164791</v>
          </cell>
          <cell r="E46">
            <v>198084</v>
          </cell>
          <cell r="F46">
            <v>236985</v>
          </cell>
          <cell r="H46">
            <v>32</v>
          </cell>
          <cell r="I46">
            <v>160728</v>
          </cell>
          <cell r="J46">
            <v>240180</v>
          </cell>
          <cell r="K46">
            <v>200437</v>
          </cell>
          <cell r="L46">
            <v>166468</v>
          </cell>
          <cell r="M46">
            <v>200437</v>
          </cell>
          <cell r="N46">
            <v>240180</v>
          </cell>
        </row>
        <row r="47">
          <cell r="A47">
            <v>33</v>
          </cell>
          <cell r="B47">
            <v>164723</v>
          </cell>
          <cell r="C47">
            <v>228356</v>
          </cell>
          <cell r="D47">
            <v>170074</v>
          </cell>
          <cell r="E47">
            <v>204434</v>
          </cell>
          <cell r="F47">
            <v>244583</v>
          </cell>
          <cell r="H47">
            <v>33</v>
          </cell>
          <cell r="I47">
            <v>166348</v>
          </cell>
          <cell r="J47">
            <v>247866</v>
          </cell>
          <cell r="K47">
            <v>206852</v>
          </cell>
          <cell r="L47">
            <v>171795</v>
          </cell>
          <cell r="M47">
            <v>206852</v>
          </cell>
          <cell r="N47">
            <v>247866</v>
          </cell>
        </row>
        <row r="48">
          <cell r="A48">
            <v>34</v>
          </cell>
          <cell r="B48">
            <v>170290</v>
          </cell>
          <cell r="C48">
            <v>235450</v>
          </cell>
          <cell r="D48">
            <v>175358</v>
          </cell>
          <cell r="E48">
            <v>210785</v>
          </cell>
          <cell r="F48">
            <v>252181</v>
          </cell>
          <cell r="H48">
            <v>34</v>
          </cell>
          <cell r="I48">
            <v>171969</v>
          </cell>
          <cell r="J48">
            <v>255553</v>
          </cell>
          <cell r="K48">
            <v>213267</v>
          </cell>
          <cell r="L48">
            <v>177123</v>
          </cell>
          <cell r="M48">
            <v>213267</v>
          </cell>
          <cell r="N48">
            <v>255553</v>
          </cell>
        </row>
        <row r="49">
          <cell r="A49">
            <v>35</v>
          </cell>
          <cell r="B49">
            <v>175856</v>
          </cell>
          <cell r="C49">
            <v>242543</v>
          </cell>
          <cell r="D49">
            <v>180641</v>
          </cell>
          <cell r="E49">
            <v>217135</v>
          </cell>
          <cell r="F49">
            <v>259778</v>
          </cell>
          <cell r="H49">
            <v>35</v>
          </cell>
          <cell r="I49">
            <v>177589</v>
          </cell>
          <cell r="J49">
            <v>263239</v>
          </cell>
          <cell r="K49">
            <v>219681</v>
          </cell>
          <cell r="L49">
            <v>182450</v>
          </cell>
          <cell r="M49">
            <v>219681</v>
          </cell>
          <cell r="N49">
            <v>263239</v>
          </cell>
        </row>
        <row r="50">
          <cell r="A50">
            <v>36</v>
          </cell>
          <cell r="B50">
            <v>181423</v>
          </cell>
          <cell r="C50">
            <v>249637</v>
          </cell>
          <cell r="D50">
            <v>185924</v>
          </cell>
          <cell r="E50">
            <v>223486</v>
          </cell>
          <cell r="F50">
            <v>267376</v>
          </cell>
          <cell r="H50">
            <v>36</v>
          </cell>
          <cell r="I50">
            <v>183209</v>
          </cell>
          <cell r="J50">
            <v>270926</v>
          </cell>
          <cell r="K50">
            <v>226096</v>
          </cell>
          <cell r="L50">
            <v>187778</v>
          </cell>
          <cell r="M50">
            <v>226096</v>
          </cell>
          <cell r="N50">
            <v>270926</v>
          </cell>
        </row>
        <row r="51">
          <cell r="A51">
            <v>37</v>
          </cell>
          <cell r="B51">
            <v>187415</v>
          </cell>
          <cell r="C51">
            <v>256895</v>
          </cell>
          <cell r="D51">
            <v>191330</v>
          </cell>
          <cell r="E51">
            <v>229984</v>
          </cell>
          <cell r="F51">
            <v>275150</v>
          </cell>
          <cell r="H51">
            <v>37</v>
          </cell>
          <cell r="I51">
            <v>189246</v>
          </cell>
          <cell r="J51">
            <v>278778</v>
          </cell>
          <cell r="K51">
            <v>232649</v>
          </cell>
          <cell r="L51">
            <v>193220</v>
          </cell>
          <cell r="M51">
            <v>232649</v>
          </cell>
          <cell r="N51">
            <v>278778</v>
          </cell>
        </row>
        <row r="52">
          <cell r="A52">
            <v>38</v>
          </cell>
          <cell r="B52">
            <v>193407</v>
          </cell>
          <cell r="C52">
            <v>264153</v>
          </cell>
          <cell r="D52">
            <v>196735</v>
          </cell>
          <cell r="E52">
            <v>236481</v>
          </cell>
          <cell r="F52">
            <v>282923</v>
          </cell>
          <cell r="H52">
            <v>38</v>
          </cell>
          <cell r="I52">
            <v>195282</v>
          </cell>
          <cell r="J52">
            <v>286630</v>
          </cell>
          <cell r="K52">
            <v>239202</v>
          </cell>
          <cell r="L52">
            <v>198663</v>
          </cell>
          <cell r="M52">
            <v>239202</v>
          </cell>
          <cell r="N52">
            <v>286630</v>
          </cell>
        </row>
        <row r="53">
          <cell r="A53">
            <v>39</v>
          </cell>
          <cell r="B53">
            <v>199399</v>
          </cell>
          <cell r="C53">
            <v>271411</v>
          </cell>
          <cell r="D53">
            <v>202141</v>
          </cell>
          <cell r="E53">
            <v>242979</v>
          </cell>
          <cell r="F53">
            <v>290697</v>
          </cell>
          <cell r="H53">
            <v>39</v>
          </cell>
          <cell r="I53">
            <v>201319</v>
          </cell>
          <cell r="J53">
            <v>294483</v>
          </cell>
          <cell r="K53">
            <v>245755</v>
          </cell>
          <cell r="L53">
            <v>204105</v>
          </cell>
          <cell r="M53">
            <v>245755</v>
          </cell>
          <cell r="N53">
            <v>294483</v>
          </cell>
        </row>
        <row r="54">
          <cell r="A54">
            <v>40</v>
          </cell>
          <cell r="B54">
            <v>205391</v>
          </cell>
          <cell r="C54">
            <v>278668</v>
          </cell>
          <cell r="D54">
            <v>207546</v>
          </cell>
          <cell r="E54">
            <v>249476</v>
          </cell>
          <cell r="F54">
            <v>298471</v>
          </cell>
          <cell r="H54">
            <v>40</v>
          </cell>
          <cell r="I54">
            <v>207356</v>
          </cell>
          <cell r="J54">
            <v>302335</v>
          </cell>
          <cell r="K54">
            <v>252308</v>
          </cell>
          <cell r="L54">
            <v>209547</v>
          </cell>
          <cell r="M54">
            <v>252308</v>
          </cell>
          <cell r="N54">
            <v>302335</v>
          </cell>
        </row>
        <row r="55">
          <cell r="A55">
            <v>41</v>
          </cell>
          <cell r="B55">
            <v>211383</v>
          </cell>
          <cell r="C55">
            <v>285926</v>
          </cell>
          <cell r="D55">
            <v>212952</v>
          </cell>
          <cell r="E55">
            <v>255974</v>
          </cell>
          <cell r="F55">
            <v>306244</v>
          </cell>
          <cell r="H55">
            <v>41</v>
          </cell>
          <cell r="I55">
            <v>213392</v>
          </cell>
          <cell r="J55">
            <v>310187</v>
          </cell>
          <cell r="K55">
            <v>258861</v>
          </cell>
          <cell r="L55">
            <v>214989</v>
          </cell>
          <cell r="M55">
            <v>258861</v>
          </cell>
          <cell r="N55">
            <v>310187</v>
          </cell>
        </row>
        <row r="56">
          <cell r="A56">
            <v>42</v>
          </cell>
          <cell r="B56">
            <v>217376</v>
          </cell>
          <cell r="C56">
            <v>293184</v>
          </cell>
          <cell r="D56">
            <v>218357</v>
          </cell>
          <cell r="E56">
            <v>262472</v>
          </cell>
          <cell r="F56">
            <v>314018</v>
          </cell>
          <cell r="H56">
            <v>42</v>
          </cell>
          <cell r="I56">
            <v>219429</v>
          </cell>
          <cell r="J56">
            <v>318039</v>
          </cell>
          <cell r="K56">
            <v>265414</v>
          </cell>
          <cell r="L56">
            <v>220432</v>
          </cell>
          <cell r="M56">
            <v>265414</v>
          </cell>
          <cell r="N56">
            <v>318039</v>
          </cell>
        </row>
        <row r="57">
          <cell r="A57">
            <v>43</v>
          </cell>
          <cell r="B57">
            <v>223368</v>
          </cell>
          <cell r="C57">
            <v>300442</v>
          </cell>
          <cell r="D57">
            <v>223763</v>
          </cell>
          <cell r="E57">
            <v>268969</v>
          </cell>
          <cell r="F57">
            <v>321792</v>
          </cell>
          <cell r="H57">
            <v>43</v>
          </cell>
          <cell r="I57">
            <v>225466</v>
          </cell>
          <cell r="J57">
            <v>325891</v>
          </cell>
          <cell r="K57">
            <v>271966</v>
          </cell>
          <cell r="L57">
            <v>225874</v>
          </cell>
          <cell r="M57">
            <v>271966</v>
          </cell>
          <cell r="N57">
            <v>325891</v>
          </cell>
        </row>
        <row r="58">
          <cell r="A58">
            <v>44</v>
          </cell>
          <cell r="B58">
            <v>229360</v>
          </cell>
          <cell r="C58">
            <v>307700</v>
          </cell>
          <cell r="D58">
            <v>229168</v>
          </cell>
          <cell r="E58">
            <v>275467</v>
          </cell>
          <cell r="F58">
            <v>329565</v>
          </cell>
          <cell r="H58">
            <v>44</v>
          </cell>
          <cell r="I58">
            <v>231502</v>
          </cell>
          <cell r="J58">
            <v>333743</v>
          </cell>
          <cell r="K58">
            <v>278519</v>
          </cell>
          <cell r="L58">
            <v>231316</v>
          </cell>
          <cell r="M58">
            <v>278519</v>
          </cell>
          <cell r="N58">
            <v>333743</v>
          </cell>
        </row>
        <row r="59">
          <cell r="A59">
            <v>45</v>
          </cell>
          <cell r="B59">
            <v>235352</v>
          </cell>
          <cell r="C59">
            <v>314958</v>
          </cell>
          <cell r="D59">
            <v>234574</v>
          </cell>
          <cell r="E59">
            <v>281964</v>
          </cell>
          <cell r="F59">
            <v>337339</v>
          </cell>
          <cell r="H59">
            <v>45</v>
          </cell>
          <cell r="I59">
            <v>237539</v>
          </cell>
          <cell r="J59">
            <v>341596</v>
          </cell>
          <cell r="K59">
            <v>285072</v>
          </cell>
          <cell r="L59">
            <v>236758</v>
          </cell>
          <cell r="M59">
            <v>285072</v>
          </cell>
          <cell r="N59">
            <v>341496</v>
          </cell>
        </row>
        <row r="60">
          <cell r="A60">
            <v>46</v>
          </cell>
          <cell r="B60">
            <v>241344</v>
          </cell>
          <cell r="C60">
            <v>322215</v>
          </cell>
          <cell r="D60">
            <v>239979</v>
          </cell>
          <cell r="E60">
            <v>288462</v>
          </cell>
          <cell r="F60">
            <v>345113</v>
          </cell>
          <cell r="H60">
            <v>46</v>
          </cell>
          <cell r="I60">
            <v>243576</v>
          </cell>
          <cell r="J60">
            <v>349448</v>
          </cell>
          <cell r="K60">
            <v>291625</v>
          </cell>
          <cell r="L60">
            <v>242201</v>
          </cell>
          <cell r="M60">
            <v>291625</v>
          </cell>
          <cell r="N60">
            <v>349448</v>
          </cell>
        </row>
        <row r="61">
          <cell r="A61">
            <v>47</v>
          </cell>
          <cell r="B61">
            <v>247336</v>
          </cell>
          <cell r="C61">
            <v>329473</v>
          </cell>
          <cell r="D61">
            <v>245385</v>
          </cell>
          <cell r="E61">
            <v>294959</v>
          </cell>
          <cell r="F61">
            <v>352886</v>
          </cell>
          <cell r="H61">
            <v>47</v>
          </cell>
          <cell r="I61">
            <v>249612</v>
          </cell>
          <cell r="J61">
            <v>357300</v>
          </cell>
          <cell r="K61">
            <v>298178</v>
          </cell>
          <cell r="L61">
            <v>247643</v>
          </cell>
          <cell r="M61">
            <v>298178</v>
          </cell>
          <cell r="N61">
            <v>357300</v>
          </cell>
        </row>
        <row r="62">
          <cell r="A62">
            <v>48</v>
          </cell>
          <cell r="B62">
            <v>253328</v>
          </cell>
          <cell r="C62">
            <v>336731</v>
          </cell>
          <cell r="D62">
            <v>250790</v>
          </cell>
          <cell r="E62">
            <v>301457</v>
          </cell>
          <cell r="F62">
            <v>360660</v>
          </cell>
          <cell r="H62">
            <v>48</v>
          </cell>
          <cell r="I62">
            <v>255649</v>
          </cell>
          <cell r="J62">
            <v>365152</v>
          </cell>
          <cell r="K62">
            <v>304731</v>
          </cell>
          <cell r="L62">
            <v>253085</v>
          </cell>
          <cell r="M62">
            <v>304731</v>
          </cell>
          <cell r="N62">
            <v>365152</v>
          </cell>
        </row>
        <row r="63">
          <cell r="A63">
            <v>49</v>
          </cell>
          <cell r="B63">
            <v>259396</v>
          </cell>
          <cell r="C63">
            <v>344157</v>
          </cell>
          <cell r="D63">
            <v>256321</v>
          </cell>
          <cell r="E63">
            <v>308105</v>
          </cell>
          <cell r="F63">
            <v>368614</v>
          </cell>
          <cell r="H63">
            <v>49</v>
          </cell>
          <cell r="I63">
            <v>261753</v>
          </cell>
          <cell r="J63">
            <v>373173</v>
          </cell>
          <cell r="K63">
            <v>311425</v>
          </cell>
          <cell r="L63">
            <v>258645</v>
          </cell>
          <cell r="M63">
            <v>311425</v>
          </cell>
          <cell r="N63">
            <v>373173</v>
          </cell>
        </row>
        <row r="64">
          <cell r="A64">
            <v>50</v>
          </cell>
          <cell r="B64">
            <v>265464</v>
          </cell>
          <cell r="C64">
            <v>351583</v>
          </cell>
          <cell r="D64">
            <v>261851</v>
          </cell>
          <cell r="E64">
            <v>314753</v>
          </cell>
          <cell r="F64">
            <v>376567</v>
          </cell>
          <cell r="H64">
            <v>50</v>
          </cell>
          <cell r="I64">
            <v>267857</v>
          </cell>
          <cell r="J64">
            <v>381195</v>
          </cell>
          <cell r="K64">
            <v>318119</v>
          </cell>
          <cell r="L64">
            <v>264204</v>
          </cell>
          <cell r="M64">
            <v>318119</v>
          </cell>
          <cell r="N64">
            <v>381195</v>
          </cell>
        </row>
        <row r="65">
          <cell r="A65">
            <v>51</v>
          </cell>
          <cell r="B65">
            <v>271532</v>
          </cell>
          <cell r="C65">
            <v>359009</v>
          </cell>
          <cell r="D65">
            <v>267382</v>
          </cell>
          <cell r="E65">
            <v>321401</v>
          </cell>
          <cell r="F65">
            <v>384521</v>
          </cell>
          <cell r="H65">
            <v>51</v>
          </cell>
          <cell r="I65">
            <v>273960</v>
          </cell>
          <cell r="J65">
            <v>389216</v>
          </cell>
          <cell r="K65">
            <v>324813</v>
          </cell>
          <cell r="L65">
            <v>269764</v>
          </cell>
          <cell r="M65">
            <v>324813</v>
          </cell>
          <cell r="N65">
            <v>389216</v>
          </cell>
        </row>
        <row r="66">
          <cell r="A66">
            <v>52</v>
          </cell>
          <cell r="B66">
            <v>277600</v>
          </cell>
          <cell r="C66">
            <v>366434</v>
          </cell>
          <cell r="D66">
            <v>272913</v>
          </cell>
          <cell r="E66">
            <v>328049</v>
          </cell>
          <cell r="F66">
            <v>392474</v>
          </cell>
          <cell r="H66">
            <v>52</v>
          </cell>
          <cell r="I66">
            <v>280064</v>
          </cell>
          <cell r="J66">
            <v>397237</v>
          </cell>
          <cell r="K66">
            <v>331507</v>
          </cell>
          <cell r="L66">
            <v>275323</v>
          </cell>
          <cell r="M66">
            <v>331507</v>
          </cell>
          <cell r="N66">
            <v>397237</v>
          </cell>
        </row>
        <row r="67">
          <cell r="A67">
            <v>53</v>
          </cell>
          <cell r="B67">
            <v>283668</v>
          </cell>
          <cell r="C67">
            <v>373860</v>
          </cell>
          <cell r="D67">
            <v>278443</v>
          </cell>
          <cell r="E67">
            <v>334697</v>
          </cell>
          <cell r="F67">
            <v>400428</v>
          </cell>
          <cell r="H67">
            <v>53</v>
          </cell>
          <cell r="I67">
            <v>286168</v>
          </cell>
          <cell r="J67">
            <v>405258</v>
          </cell>
          <cell r="K67">
            <v>338201</v>
          </cell>
          <cell r="L67">
            <v>280883</v>
          </cell>
          <cell r="M67">
            <v>338201</v>
          </cell>
          <cell r="N67">
            <v>405258</v>
          </cell>
        </row>
        <row r="68">
          <cell r="A68">
            <v>54</v>
          </cell>
          <cell r="B68">
            <v>289736</v>
          </cell>
          <cell r="C68">
            <v>381286</v>
          </cell>
          <cell r="D68">
            <v>283974</v>
          </cell>
          <cell r="E68">
            <v>341345</v>
          </cell>
          <cell r="F68">
            <v>408381</v>
          </cell>
          <cell r="H68">
            <v>54</v>
          </cell>
          <cell r="I68">
            <v>292272</v>
          </cell>
          <cell r="J68">
            <v>413280</v>
          </cell>
          <cell r="K68">
            <v>344895</v>
          </cell>
          <cell r="L68">
            <v>286442</v>
          </cell>
          <cell r="M68">
            <v>344895</v>
          </cell>
          <cell r="N68">
            <v>413280</v>
          </cell>
        </row>
        <row r="69">
          <cell r="A69">
            <v>55</v>
          </cell>
          <cell r="B69">
            <v>295803</v>
          </cell>
          <cell r="C69">
            <v>388712</v>
          </cell>
          <cell r="D69">
            <v>289505</v>
          </cell>
          <cell r="E69">
            <v>347993</v>
          </cell>
          <cell r="F69">
            <v>416335</v>
          </cell>
          <cell r="H69">
            <v>55</v>
          </cell>
          <cell r="I69">
            <v>298375</v>
          </cell>
          <cell r="J69">
            <v>421301</v>
          </cell>
          <cell r="K69">
            <v>351589</v>
          </cell>
          <cell r="L69">
            <v>292002</v>
          </cell>
          <cell r="M69">
            <v>351589</v>
          </cell>
          <cell r="N69">
            <v>421301</v>
          </cell>
        </row>
        <row r="70">
          <cell r="A70">
            <v>56</v>
          </cell>
          <cell r="B70">
            <v>301871</v>
          </cell>
          <cell r="C70">
            <v>396138</v>
          </cell>
          <cell r="D70">
            <v>295035</v>
          </cell>
          <cell r="E70">
            <v>354641</v>
          </cell>
          <cell r="F70">
            <v>424288</v>
          </cell>
          <cell r="H70">
            <v>56</v>
          </cell>
          <cell r="I70">
            <v>304479</v>
          </cell>
          <cell r="J70">
            <v>429322</v>
          </cell>
          <cell r="K70">
            <v>358283</v>
          </cell>
          <cell r="L70">
            <v>297561</v>
          </cell>
          <cell r="M70">
            <v>358283</v>
          </cell>
          <cell r="N70">
            <v>429322</v>
          </cell>
        </row>
        <row r="71">
          <cell r="A71">
            <v>57</v>
          </cell>
          <cell r="B71">
            <v>307939</v>
          </cell>
          <cell r="C71">
            <v>403564</v>
          </cell>
          <cell r="D71">
            <v>300566</v>
          </cell>
          <cell r="E71">
            <v>361289</v>
          </cell>
          <cell r="F71">
            <v>432242</v>
          </cell>
          <cell r="H71">
            <v>57</v>
          </cell>
          <cell r="I71">
            <v>310583</v>
          </cell>
          <cell r="J71">
            <v>437343</v>
          </cell>
          <cell r="K71">
            <v>364977</v>
          </cell>
          <cell r="L71">
            <v>303121</v>
          </cell>
          <cell r="M71">
            <v>364977</v>
          </cell>
          <cell r="N71">
            <v>437343</v>
          </cell>
        </row>
        <row r="72">
          <cell r="A72">
            <v>58</v>
          </cell>
          <cell r="B72">
            <v>314007</v>
          </cell>
          <cell r="C72">
            <v>410989</v>
          </cell>
          <cell r="D72">
            <v>306097</v>
          </cell>
          <cell r="E72">
            <v>367937</v>
          </cell>
          <cell r="F72">
            <v>440195</v>
          </cell>
          <cell r="H72">
            <v>58</v>
          </cell>
          <cell r="I72">
            <v>316687</v>
          </cell>
          <cell r="J72">
            <v>445365</v>
          </cell>
          <cell r="K72">
            <v>371671</v>
          </cell>
          <cell r="L72">
            <v>308680</v>
          </cell>
          <cell r="M72">
            <v>371671</v>
          </cell>
          <cell r="N72">
            <v>445365</v>
          </cell>
        </row>
        <row r="73">
          <cell r="A73">
            <v>59</v>
          </cell>
          <cell r="B73">
            <v>320075</v>
          </cell>
          <cell r="C73">
            <v>418415</v>
          </cell>
          <cell r="D73">
            <v>311627</v>
          </cell>
          <cell r="E73">
            <v>374585</v>
          </cell>
          <cell r="F73">
            <v>448149</v>
          </cell>
          <cell r="H73">
            <v>59</v>
          </cell>
          <cell r="I73">
            <v>322790</v>
          </cell>
          <cell r="J73">
            <v>453386</v>
          </cell>
          <cell r="K73">
            <v>378365</v>
          </cell>
          <cell r="L73">
            <v>314240</v>
          </cell>
          <cell r="M73">
            <v>378365</v>
          </cell>
          <cell r="N73">
            <v>453386</v>
          </cell>
        </row>
        <row r="74">
          <cell r="A74">
            <v>60</v>
          </cell>
          <cell r="B74">
            <v>326143</v>
          </cell>
          <cell r="C74">
            <v>425841</v>
          </cell>
          <cell r="D74">
            <v>317158</v>
          </cell>
          <cell r="E74">
            <v>381233</v>
          </cell>
          <cell r="F74">
            <v>456102</v>
          </cell>
          <cell r="H74">
            <v>60</v>
          </cell>
          <cell r="I74">
            <v>328894</v>
          </cell>
          <cell r="J74">
            <v>461407</v>
          </cell>
          <cell r="K74">
            <v>385059</v>
          </cell>
          <cell r="L74">
            <v>319799</v>
          </cell>
          <cell r="M74">
            <v>385059</v>
          </cell>
          <cell r="N74">
            <v>461407</v>
          </cell>
        </row>
        <row r="75">
          <cell r="A75">
            <v>61</v>
          </cell>
          <cell r="B75">
            <v>332351</v>
          </cell>
          <cell r="C75">
            <v>433439</v>
          </cell>
          <cell r="D75">
            <v>322817</v>
          </cell>
          <cell r="E75">
            <v>388035</v>
          </cell>
          <cell r="F75">
            <v>464240</v>
          </cell>
          <cell r="H75">
            <v>61</v>
          </cell>
          <cell r="I75">
            <v>335129</v>
          </cell>
          <cell r="J75">
            <v>469601</v>
          </cell>
          <cell r="K75">
            <v>391897</v>
          </cell>
          <cell r="L75">
            <v>325478</v>
          </cell>
          <cell r="M75">
            <v>391897</v>
          </cell>
          <cell r="N75">
            <v>469601</v>
          </cell>
        </row>
        <row r="76">
          <cell r="A76">
            <v>62</v>
          </cell>
          <cell r="B76">
            <v>338560</v>
          </cell>
          <cell r="C76">
            <v>441036</v>
          </cell>
          <cell r="D76">
            <v>328475</v>
          </cell>
          <cell r="E76">
            <v>394837</v>
          </cell>
          <cell r="F76">
            <v>472377</v>
          </cell>
          <cell r="H76">
            <v>62</v>
          </cell>
          <cell r="I76">
            <v>341365</v>
          </cell>
          <cell r="J76">
            <v>477795</v>
          </cell>
          <cell r="K76">
            <v>398735</v>
          </cell>
          <cell r="L76">
            <v>331158</v>
          </cell>
          <cell r="M76">
            <v>398735</v>
          </cell>
          <cell r="N76">
            <v>477795</v>
          </cell>
        </row>
        <row r="77">
          <cell r="A77">
            <v>63</v>
          </cell>
          <cell r="B77">
            <v>344768</v>
          </cell>
          <cell r="C77">
            <v>448634</v>
          </cell>
          <cell r="D77">
            <v>334134</v>
          </cell>
          <cell r="E77">
            <v>401638</v>
          </cell>
          <cell r="F77">
            <v>480515</v>
          </cell>
          <cell r="H77">
            <v>63</v>
          </cell>
          <cell r="I77">
            <v>347600</v>
          </cell>
          <cell r="J77">
            <v>485989</v>
          </cell>
          <cell r="K77">
            <v>405573</v>
          </cell>
          <cell r="L77">
            <v>336837</v>
          </cell>
          <cell r="M77">
            <v>405573</v>
          </cell>
          <cell r="N77">
            <v>485989</v>
          </cell>
        </row>
        <row r="78">
          <cell r="A78">
            <v>64</v>
          </cell>
          <cell r="B78">
            <v>350976</v>
          </cell>
          <cell r="C78">
            <v>456232</v>
          </cell>
          <cell r="D78">
            <v>339792</v>
          </cell>
          <cell r="E78">
            <v>408440</v>
          </cell>
          <cell r="F78">
            <v>488653</v>
          </cell>
          <cell r="H78">
            <v>64</v>
          </cell>
          <cell r="I78">
            <v>353835</v>
          </cell>
          <cell r="J78">
            <v>494183</v>
          </cell>
          <cell r="K78">
            <v>412411</v>
          </cell>
          <cell r="L78">
            <v>342516</v>
          </cell>
          <cell r="M78">
            <v>412411</v>
          </cell>
          <cell r="N78">
            <v>494183</v>
          </cell>
        </row>
        <row r="79">
          <cell r="A79">
            <v>65</v>
          </cell>
          <cell r="B79">
            <v>357185</v>
          </cell>
          <cell r="C79">
            <v>463829</v>
          </cell>
          <cell r="D79">
            <v>345451</v>
          </cell>
          <cell r="E79">
            <v>415242</v>
          </cell>
          <cell r="F79">
            <v>496790</v>
          </cell>
          <cell r="H79">
            <v>65</v>
          </cell>
          <cell r="I79">
            <v>360070</v>
          </cell>
          <cell r="J79">
            <v>502377</v>
          </cell>
          <cell r="K79">
            <v>419249</v>
          </cell>
          <cell r="L79">
            <v>348195</v>
          </cell>
          <cell r="M79">
            <v>419249</v>
          </cell>
          <cell r="N79">
            <v>502377</v>
          </cell>
        </row>
        <row r="80">
          <cell r="A80">
            <v>66</v>
          </cell>
          <cell r="B80">
            <v>363393</v>
          </cell>
          <cell r="C80">
            <v>471427</v>
          </cell>
          <cell r="D80">
            <v>351110</v>
          </cell>
          <cell r="E80">
            <v>422044</v>
          </cell>
          <cell r="F80">
            <v>504928</v>
          </cell>
          <cell r="H80">
            <v>66</v>
          </cell>
          <cell r="I80">
            <v>366306</v>
          </cell>
          <cell r="J80">
            <v>510571</v>
          </cell>
          <cell r="K80">
            <v>426088</v>
          </cell>
          <cell r="L80">
            <v>353875</v>
          </cell>
          <cell r="M80">
            <v>426088</v>
          </cell>
          <cell r="N80">
            <v>510571</v>
          </cell>
        </row>
        <row r="81">
          <cell r="A81">
            <v>67</v>
          </cell>
          <cell r="B81">
            <v>369601</v>
          </cell>
          <cell r="C81">
            <v>479025</v>
          </cell>
          <cell r="D81">
            <v>356768</v>
          </cell>
          <cell r="E81">
            <v>428845</v>
          </cell>
          <cell r="F81">
            <v>513066</v>
          </cell>
          <cell r="H81">
            <v>67</v>
          </cell>
          <cell r="I81">
            <v>372541</v>
          </cell>
          <cell r="J81">
            <v>518764</v>
          </cell>
          <cell r="K81">
            <v>432926</v>
          </cell>
          <cell r="L81">
            <v>359554</v>
          </cell>
          <cell r="M81">
            <v>432926</v>
          </cell>
          <cell r="N81">
            <v>518764</v>
          </cell>
        </row>
        <row r="82">
          <cell r="A82">
            <v>68</v>
          </cell>
          <cell r="B82">
            <v>375810</v>
          </cell>
          <cell r="C82">
            <v>486622</v>
          </cell>
          <cell r="D82">
            <v>362427</v>
          </cell>
          <cell r="E82">
            <v>435647</v>
          </cell>
          <cell r="F82">
            <v>521203</v>
          </cell>
          <cell r="H82">
            <v>68</v>
          </cell>
          <cell r="I82">
            <v>378776</v>
          </cell>
          <cell r="J82">
            <v>526958</v>
          </cell>
          <cell r="K82">
            <v>439764</v>
          </cell>
          <cell r="L82">
            <v>365233</v>
          </cell>
          <cell r="M82">
            <v>439764</v>
          </cell>
          <cell r="N82">
            <v>526958</v>
          </cell>
        </row>
        <row r="83">
          <cell r="A83">
            <v>69</v>
          </cell>
          <cell r="B83">
            <v>382018</v>
          </cell>
          <cell r="C83">
            <v>494220</v>
          </cell>
          <cell r="D83">
            <v>368085</v>
          </cell>
          <cell r="E83">
            <v>442449</v>
          </cell>
          <cell r="F83">
            <v>529341</v>
          </cell>
          <cell r="H83">
            <v>69</v>
          </cell>
          <cell r="I83">
            <v>385011</v>
          </cell>
          <cell r="J83">
            <v>535152</v>
          </cell>
          <cell r="K83">
            <v>446602</v>
          </cell>
          <cell r="L83">
            <v>370912</v>
          </cell>
          <cell r="M83">
            <v>446602</v>
          </cell>
          <cell r="N83">
            <v>535152</v>
          </cell>
        </row>
        <row r="84">
          <cell r="A84">
            <v>70</v>
          </cell>
          <cell r="B84">
            <v>388226</v>
          </cell>
          <cell r="C84">
            <v>501818</v>
          </cell>
          <cell r="D84">
            <v>373744</v>
          </cell>
          <cell r="E84">
            <v>449251</v>
          </cell>
          <cell r="F84">
            <v>537479</v>
          </cell>
          <cell r="H84">
            <v>70</v>
          </cell>
          <cell r="I84">
            <v>391247</v>
          </cell>
          <cell r="J84">
            <v>543346</v>
          </cell>
          <cell r="K84">
            <v>453440</v>
          </cell>
          <cell r="L84">
            <v>376592</v>
          </cell>
          <cell r="M84">
            <v>453440</v>
          </cell>
          <cell r="N84">
            <v>543346</v>
          </cell>
        </row>
        <row r="85">
          <cell r="A85">
            <v>71</v>
          </cell>
          <cell r="B85">
            <v>394435</v>
          </cell>
          <cell r="C85">
            <v>509415</v>
          </cell>
          <cell r="D85">
            <v>379402</v>
          </cell>
          <cell r="E85">
            <v>456052</v>
          </cell>
          <cell r="F85">
            <v>545616</v>
          </cell>
          <cell r="H85">
            <v>71</v>
          </cell>
          <cell r="I85">
            <v>397482</v>
          </cell>
          <cell r="J85">
            <v>551540</v>
          </cell>
          <cell r="K85">
            <v>460278</v>
          </cell>
          <cell r="L85">
            <v>382271</v>
          </cell>
          <cell r="M85">
            <v>460278</v>
          </cell>
          <cell r="N85">
            <v>551540</v>
          </cell>
        </row>
        <row r="86">
          <cell r="A86">
            <v>72</v>
          </cell>
          <cell r="B86">
            <v>400643</v>
          </cell>
          <cell r="C86">
            <v>517013</v>
          </cell>
          <cell r="D86">
            <v>385061</v>
          </cell>
          <cell r="E86">
            <v>462854</v>
          </cell>
          <cell r="F86">
            <v>553754</v>
          </cell>
          <cell r="H86">
            <v>72</v>
          </cell>
          <cell r="I86">
            <v>403717</v>
          </cell>
          <cell r="J86">
            <v>559734</v>
          </cell>
          <cell r="K86">
            <v>467116</v>
          </cell>
          <cell r="L86">
            <v>387950</v>
          </cell>
          <cell r="M86">
            <v>467116</v>
          </cell>
          <cell r="N86">
            <v>559743</v>
          </cell>
        </row>
        <row r="87">
          <cell r="A87">
            <v>73</v>
          </cell>
          <cell r="B87">
            <v>406995</v>
          </cell>
          <cell r="C87">
            <v>524787</v>
          </cell>
          <cell r="D87">
            <v>390851</v>
          </cell>
          <cell r="E87">
            <v>469813</v>
          </cell>
          <cell r="F87">
            <v>562080</v>
          </cell>
          <cell r="H87">
            <v>73</v>
          </cell>
          <cell r="I87">
            <v>410086</v>
          </cell>
          <cell r="J87">
            <v>568104</v>
          </cell>
          <cell r="K87">
            <v>474101</v>
          </cell>
          <cell r="L87">
            <v>393751</v>
          </cell>
          <cell r="M87">
            <v>474101</v>
          </cell>
          <cell r="N87">
            <v>568104</v>
          </cell>
        </row>
        <row r="88">
          <cell r="A88">
            <v>74</v>
          </cell>
          <cell r="B88">
            <v>413347</v>
          </cell>
          <cell r="C88">
            <v>532560</v>
          </cell>
          <cell r="D88">
            <v>396640</v>
          </cell>
          <cell r="E88">
            <v>476773</v>
          </cell>
          <cell r="F88">
            <v>570406</v>
          </cell>
          <cell r="H88">
            <v>74</v>
          </cell>
          <cell r="I88">
            <v>416456</v>
          </cell>
          <cell r="J88">
            <v>576475</v>
          </cell>
          <cell r="K88">
            <v>481087</v>
          </cell>
          <cell r="L88">
            <v>399553</v>
          </cell>
          <cell r="M88">
            <v>481087</v>
          </cell>
          <cell r="N88">
            <v>576475</v>
          </cell>
        </row>
        <row r="89">
          <cell r="A89">
            <v>75</v>
          </cell>
          <cell r="B89">
            <v>419699</v>
          </cell>
          <cell r="C89">
            <v>540334</v>
          </cell>
          <cell r="D89">
            <v>402430</v>
          </cell>
          <cell r="E89">
            <v>483732</v>
          </cell>
          <cell r="F89">
            <v>578732</v>
          </cell>
          <cell r="H89">
            <v>75</v>
          </cell>
          <cell r="I89">
            <v>422825</v>
          </cell>
          <cell r="J89">
            <v>584845</v>
          </cell>
          <cell r="K89">
            <v>488072</v>
          </cell>
          <cell r="L89">
            <v>405354</v>
          </cell>
          <cell r="M89">
            <v>488072</v>
          </cell>
          <cell r="N89">
            <v>584845</v>
          </cell>
        </row>
        <row r="90">
          <cell r="A90">
            <v>76</v>
          </cell>
          <cell r="B90">
            <v>426051</v>
          </cell>
          <cell r="C90">
            <v>548107</v>
          </cell>
          <cell r="D90">
            <v>408219</v>
          </cell>
          <cell r="E90">
            <v>490691</v>
          </cell>
          <cell r="F90">
            <v>587057</v>
          </cell>
          <cell r="H90">
            <v>76</v>
          </cell>
          <cell r="I90">
            <v>429195</v>
          </cell>
          <cell r="J90">
            <v>593215</v>
          </cell>
          <cell r="K90">
            <v>495057</v>
          </cell>
          <cell r="L90">
            <v>411156</v>
          </cell>
          <cell r="M90">
            <v>495057</v>
          </cell>
          <cell r="N90">
            <v>593215</v>
          </cell>
        </row>
        <row r="91">
          <cell r="A91">
            <v>77</v>
          </cell>
          <cell r="B91">
            <v>432403</v>
          </cell>
          <cell r="C91">
            <v>555881</v>
          </cell>
          <cell r="D91">
            <v>414009</v>
          </cell>
          <cell r="E91">
            <v>497650</v>
          </cell>
          <cell r="F91">
            <v>595383</v>
          </cell>
          <cell r="H91">
            <v>77</v>
          </cell>
          <cell r="I91">
            <v>435564</v>
          </cell>
          <cell r="J91">
            <v>601586</v>
          </cell>
          <cell r="K91">
            <v>502043</v>
          </cell>
          <cell r="L91">
            <v>416957</v>
          </cell>
          <cell r="M91">
            <v>502043</v>
          </cell>
          <cell r="N91">
            <v>601586</v>
          </cell>
        </row>
        <row r="92">
          <cell r="A92">
            <v>78</v>
          </cell>
          <cell r="B92">
            <v>438755</v>
          </cell>
          <cell r="C92">
            <v>563654</v>
          </cell>
          <cell r="D92">
            <v>419798</v>
          </cell>
          <cell r="E92">
            <v>504610</v>
          </cell>
          <cell r="F92">
            <v>603709</v>
          </cell>
          <cell r="H92">
            <v>78</v>
          </cell>
          <cell r="I92">
            <v>441934</v>
          </cell>
          <cell r="J92">
            <v>609956</v>
          </cell>
          <cell r="K92">
            <v>509028</v>
          </cell>
          <cell r="L92">
            <v>422759</v>
          </cell>
          <cell r="M92">
            <v>509028</v>
          </cell>
          <cell r="N92">
            <v>609956</v>
          </cell>
        </row>
        <row r="93">
          <cell r="A93">
            <v>79</v>
          </cell>
          <cell r="B93">
            <v>445107</v>
          </cell>
          <cell r="C93">
            <v>571428</v>
          </cell>
          <cell r="D93">
            <v>425588</v>
          </cell>
          <cell r="E93">
            <v>511569</v>
          </cell>
          <cell r="F93">
            <v>612035</v>
          </cell>
          <cell r="H93">
            <v>79</v>
          </cell>
          <cell r="I93">
            <v>448303</v>
          </cell>
          <cell r="J93">
            <v>618326</v>
          </cell>
          <cell r="K93">
            <v>516013</v>
          </cell>
          <cell r="L93">
            <v>428560</v>
          </cell>
          <cell r="M93">
            <v>516013</v>
          </cell>
          <cell r="N93">
            <v>618326</v>
          </cell>
        </row>
        <row r="94">
          <cell r="A94">
            <v>80</v>
          </cell>
          <cell r="B94">
            <v>451459</v>
          </cell>
          <cell r="C94">
            <v>579201</v>
          </cell>
          <cell r="D94">
            <v>431377</v>
          </cell>
          <cell r="E94">
            <v>518528</v>
          </cell>
          <cell r="F94">
            <v>620361</v>
          </cell>
          <cell r="H94">
            <v>80</v>
          </cell>
          <cell r="I94">
            <v>454672</v>
          </cell>
          <cell r="J94">
            <v>626697</v>
          </cell>
          <cell r="K94">
            <v>522999</v>
          </cell>
          <cell r="L94">
            <v>434361</v>
          </cell>
          <cell r="M94">
            <v>522999</v>
          </cell>
          <cell r="N94">
            <v>626697</v>
          </cell>
        </row>
        <row r="95">
          <cell r="A95">
            <v>81</v>
          </cell>
          <cell r="B95">
            <v>457811</v>
          </cell>
          <cell r="C95">
            <v>586975</v>
          </cell>
          <cell r="D95">
            <v>437167</v>
          </cell>
          <cell r="E95">
            <v>525487</v>
          </cell>
          <cell r="F95">
            <v>628687</v>
          </cell>
          <cell r="H95">
            <v>81</v>
          </cell>
          <cell r="I95">
            <v>461042</v>
          </cell>
          <cell r="J95">
            <v>635067</v>
          </cell>
          <cell r="K95">
            <v>529984</v>
          </cell>
          <cell r="L95">
            <v>440163</v>
          </cell>
          <cell r="M95">
            <v>529984</v>
          </cell>
          <cell r="N95">
            <v>635067</v>
          </cell>
        </row>
        <row r="96">
          <cell r="A96">
            <v>82</v>
          </cell>
          <cell r="B96">
            <v>464163</v>
          </cell>
          <cell r="C96">
            <v>594748</v>
          </cell>
          <cell r="D96">
            <v>442956</v>
          </cell>
          <cell r="E96">
            <v>532447</v>
          </cell>
          <cell r="F96">
            <v>637012</v>
          </cell>
          <cell r="H96">
            <v>82</v>
          </cell>
          <cell r="I96">
            <v>467411</v>
          </cell>
          <cell r="J96">
            <v>643437</v>
          </cell>
          <cell r="K96">
            <v>536969</v>
          </cell>
          <cell r="L96">
            <v>445964</v>
          </cell>
          <cell r="M96">
            <v>536969</v>
          </cell>
          <cell r="N96">
            <v>643437</v>
          </cell>
        </row>
        <row r="97">
          <cell r="A97">
            <v>83</v>
          </cell>
          <cell r="B97">
            <v>470515</v>
          </cell>
          <cell r="C97">
            <v>602522</v>
          </cell>
          <cell r="D97">
            <v>448746</v>
          </cell>
          <cell r="E97">
            <v>539406</v>
          </cell>
          <cell r="F97">
            <v>645338</v>
          </cell>
          <cell r="H97">
            <v>83</v>
          </cell>
          <cell r="I97">
            <v>473781</v>
          </cell>
          <cell r="J97">
            <v>651808</v>
          </cell>
          <cell r="K97">
            <v>543955</v>
          </cell>
          <cell r="L97">
            <v>451766</v>
          </cell>
          <cell r="M97">
            <v>543955</v>
          </cell>
          <cell r="N97">
            <v>651808</v>
          </cell>
        </row>
        <row r="98">
          <cell r="A98">
            <v>84</v>
          </cell>
          <cell r="B98">
            <v>476867</v>
          </cell>
          <cell r="C98">
            <v>610295</v>
          </cell>
          <cell r="D98">
            <v>454535</v>
          </cell>
          <cell r="E98">
            <v>546365</v>
          </cell>
          <cell r="F98">
            <v>653664</v>
          </cell>
          <cell r="H98">
            <v>84</v>
          </cell>
          <cell r="I98">
            <v>480150</v>
          </cell>
          <cell r="J98">
            <v>660178</v>
          </cell>
          <cell r="K98">
            <v>550940</v>
          </cell>
          <cell r="L98">
            <v>457567</v>
          </cell>
          <cell r="M98">
            <v>550940</v>
          </cell>
          <cell r="N98">
            <v>660178</v>
          </cell>
        </row>
        <row r="99">
          <cell r="A99">
            <v>85</v>
          </cell>
          <cell r="B99">
            <v>483366</v>
          </cell>
          <cell r="C99">
            <v>618248</v>
          </cell>
          <cell r="D99">
            <v>460459</v>
          </cell>
          <cell r="E99">
            <v>553485</v>
          </cell>
          <cell r="F99">
            <v>662183</v>
          </cell>
          <cell r="H99">
            <v>85</v>
          </cell>
          <cell r="I99">
            <v>486657</v>
          </cell>
          <cell r="J99">
            <v>668729</v>
          </cell>
          <cell r="K99">
            <v>558076</v>
          </cell>
          <cell r="L99">
            <v>463493</v>
          </cell>
          <cell r="M99">
            <v>558076</v>
          </cell>
          <cell r="N99">
            <v>668729</v>
          </cell>
        </row>
        <row r="100">
          <cell r="A100">
            <v>86</v>
          </cell>
          <cell r="B100">
            <v>489865</v>
          </cell>
          <cell r="C100">
            <v>626202</v>
          </cell>
          <cell r="D100">
            <v>466382</v>
          </cell>
          <cell r="E100">
            <v>560605</v>
          </cell>
          <cell r="F100">
            <v>670701</v>
          </cell>
          <cell r="H100">
            <v>86</v>
          </cell>
          <cell r="I100">
            <v>493163</v>
          </cell>
          <cell r="J100">
            <v>677279</v>
          </cell>
          <cell r="K100">
            <v>565211</v>
          </cell>
          <cell r="L100">
            <v>469420</v>
          </cell>
          <cell r="M100">
            <v>565211</v>
          </cell>
          <cell r="N100">
            <v>677279</v>
          </cell>
        </row>
        <row r="101">
          <cell r="A101">
            <v>87</v>
          </cell>
          <cell r="B101">
            <v>496364</v>
          </cell>
          <cell r="C101">
            <v>634155</v>
          </cell>
          <cell r="D101">
            <v>472306</v>
          </cell>
          <cell r="E101">
            <v>567726</v>
          </cell>
          <cell r="F101">
            <v>679220</v>
          </cell>
          <cell r="H101">
            <v>87</v>
          </cell>
          <cell r="I101">
            <v>499670</v>
          </cell>
          <cell r="J101">
            <v>685830</v>
          </cell>
          <cell r="K101">
            <v>572347</v>
          </cell>
          <cell r="L101">
            <v>475346</v>
          </cell>
          <cell r="M101">
            <v>572347</v>
          </cell>
          <cell r="N101">
            <v>685830</v>
          </cell>
        </row>
        <row r="102">
          <cell r="A102">
            <v>88</v>
          </cell>
          <cell r="B102">
            <v>502863</v>
          </cell>
          <cell r="C102">
            <v>642109</v>
          </cell>
          <cell r="D102">
            <v>478229</v>
          </cell>
          <cell r="E102">
            <v>574846</v>
          </cell>
          <cell r="F102">
            <v>687738</v>
          </cell>
          <cell r="H102">
            <v>88</v>
          </cell>
          <cell r="I102">
            <v>506176</v>
          </cell>
          <cell r="J102">
            <v>694380</v>
          </cell>
          <cell r="K102">
            <v>579482</v>
          </cell>
          <cell r="L102">
            <v>481272</v>
          </cell>
          <cell r="M102">
            <v>579482</v>
          </cell>
          <cell r="N102">
            <v>694380</v>
          </cell>
        </row>
        <row r="103">
          <cell r="A103">
            <v>89</v>
          </cell>
          <cell r="B103">
            <v>509362</v>
          </cell>
          <cell r="C103">
            <v>650062</v>
          </cell>
          <cell r="D103">
            <v>484153</v>
          </cell>
          <cell r="E103">
            <v>581966</v>
          </cell>
          <cell r="F103">
            <v>696257</v>
          </cell>
          <cell r="H103">
            <v>89</v>
          </cell>
          <cell r="I103">
            <v>512683</v>
          </cell>
          <cell r="J103">
            <v>702931</v>
          </cell>
          <cell r="K103">
            <v>586618</v>
          </cell>
          <cell r="L103">
            <v>487198</v>
          </cell>
          <cell r="M103">
            <v>586618</v>
          </cell>
          <cell r="N103">
            <v>702931</v>
          </cell>
        </row>
        <row r="104">
          <cell r="A104">
            <v>90</v>
          </cell>
          <cell r="B104">
            <v>515861</v>
          </cell>
          <cell r="C104">
            <v>658016</v>
          </cell>
          <cell r="D104">
            <v>490077</v>
          </cell>
          <cell r="E104">
            <v>589086</v>
          </cell>
          <cell r="F104">
            <v>704776</v>
          </cell>
          <cell r="H104">
            <v>90</v>
          </cell>
          <cell r="I104">
            <v>519190</v>
          </cell>
          <cell r="J104">
            <v>711482</v>
          </cell>
          <cell r="K104">
            <v>593754</v>
          </cell>
          <cell r="L104">
            <v>493125</v>
          </cell>
          <cell r="M104">
            <v>593754</v>
          </cell>
          <cell r="N104">
            <v>711482</v>
          </cell>
        </row>
        <row r="105">
          <cell r="A105">
            <v>91</v>
          </cell>
          <cell r="B105">
            <v>522360</v>
          </cell>
          <cell r="C105">
            <v>665969</v>
          </cell>
          <cell r="D105">
            <v>496000</v>
          </cell>
          <cell r="E105">
            <v>596206</v>
          </cell>
          <cell r="F105">
            <v>713294</v>
          </cell>
          <cell r="H105">
            <v>91</v>
          </cell>
          <cell r="I105">
            <v>525696</v>
          </cell>
          <cell r="J105">
            <v>720032</v>
          </cell>
          <cell r="K105">
            <v>600889</v>
          </cell>
          <cell r="L105">
            <v>499051</v>
          </cell>
          <cell r="M105">
            <v>600889</v>
          </cell>
          <cell r="N105">
            <v>720032</v>
          </cell>
        </row>
        <row r="106">
          <cell r="A106">
            <v>92</v>
          </cell>
          <cell r="B106">
            <v>528859</v>
          </cell>
          <cell r="C106">
            <v>673922</v>
          </cell>
          <cell r="D106">
            <v>501924</v>
          </cell>
          <cell r="E106">
            <v>603326</v>
          </cell>
          <cell r="F106">
            <v>721813</v>
          </cell>
          <cell r="H106">
            <v>92</v>
          </cell>
          <cell r="I106">
            <v>532203</v>
          </cell>
          <cell r="J106">
            <v>728583</v>
          </cell>
          <cell r="K106">
            <v>608025</v>
          </cell>
          <cell r="L106">
            <v>504977</v>
          </cell>
          <cell r="M106">
            <v>608025</v>
          </cell>
          <cell r="N106">
            <v>728583</v>
          </cell>
        </row>
        <row r="107">
          <cell r="A107">
            <v>93</v>
          </cell>
          <cell r="B107">
            <v>535358</v>
          </cell>
          <cell r="C107">
            <v>681876</v>
          </cell>
          <cell r="D107">
            <v>507847</v>
          </cell>
          <cell r="E107">
            <v>610447</v>
          </cell>
          <cell r="F107">
            <v>730331</v>
          </cell>
          <cell r="H107">
            <v>93</v>
          </cell>
          <cell r="I107">
            <v>538709</v>
          </cell>
          <cell r="J107">
            <v>737133</v>
          </cell>
          <cell r="K107">
            <v>615160</v>
          </cell>
          <cell r="L107">
            <v>510903</v>
          </cell>
          <cell r="M107">
            <v>615160</v>
          </cell>
          <cell r="N107">
            <v>737133</v>
          </cell>
        </row>
        <row r="108">
          <cell r="A108">
            <v>94</v>
          </cell>
          <cell r="B108">
            <v>541857</v>
          </cell>
          <cell r="C108">
            <v>689829</v>
          </cell>
          <cell r="D108">
            <v>513771</v>
          </cell>
          <cell r="E108">
            <v>617567</v>
          </cell>
          <cell r="F108">
            <v>738850</v>
          </cell>
          <cell r="H108">
            <v>94</v>
          </cell>
          <cell r="I108">
            <v>545216</v>
          </cell>
          <cell r="J108">
            <v>745684</v>
          </cell>
          <cell r="K108">
            <v>622296</v>
          </cell>
          <cell r="L108">
            <v>516830</v>
          </cell>
          <cell r="M108">
            <v>622296</v>
          </cell>
          <cell r="N108">
            <v>745684</v>
          </cell>
        </row>
        <row r="109">
          <cell r="A109">
            <v>95</v>
          </cell>
          <cell r="B109">
            <v>548356</v>
          </cell>
          <cell r="C109">
            <v>697783</v>
          </cell>
          <cell r="D109">
            <v>519694</v>
          </cell>
          <cell r="E109">
            <v>624687</v>
          </cell>
          <cell r="F109">
            <v>747368</v>
          </cell>
          <cell r="H109">
            <v>95</v>
          </cell>
          <cell r="I109">
            <v>551722</v>
          </cell>
          <cell r="J109">
            <v>754234</v>
          </cell>
          <cell r="K109">
            <v>629431</v>
          </cell>
          <cell r="L109">
            <v>522756</v>
          </cell>
          <cell r="M109">
            <v>629431</v>
          </cell>
          <cell r="N109">
            <v>754234</v>
          </cell>
        </row>
        <row r="110">
          <cell r="A110">
            <v>96</v>
          </cell>
          <cell r="B110">
            <v>554855</v>
          </cell>
          <cell r="C110">
            <v>705736</v>
          </cell>
          <cell r="D110">
            <v>525618</v>
          </cell>
          <cell r="E110">
            <v>631807</v>
          </cell>
          <cell r="F110">
            <v>755887</v>
          </cell>
          <cell r="H110">
            <v>96</v>
          </cell>
          <cell r="I110">
            <v>558229</v>
          </cell>
          <cell r="J110">
            <v>762785</v>
          </cell>
          <cell r="K110">
            <v>636567</v>
          </cell>
          <cell r="L110">
            <v>528682</v>
          </cell>
          <cell r="M110">
            <v>636567</v>
          </cell>
          <cell r="N110">
            <v>762785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projectnet.zonmw.nl/" TargetMode="External"/><Relationship Id="rId1" Type="http://schemas.openxmlformats.org/officeDocument/2006/relationships/hyperlink" Target="https://mijn.zonmw.nl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CACAA-31FD-40F6-ACDB-FC07E583DFC6}">
  <sheetPr codeName="Blad1"/>
  <dimension ref="A1:Q140"/>
  <sheetViews>
    <sheetView workbookViewId="0">
      <selection activeCell="Q124" sqref="Q124"/>
    </sheetView>
  </sheetViews>
  <sheetFormatPr defaultColWidth="0" defaultRowHeight="13.15" customHeight="1" zeroHeight="1" x14ac:dyDescent="0.2"/>
  <cols>
    <col min="1" max="1" width="3.85546875" style="13" customWidth="1"/>
    <col min="2" max="15" width="8.7109375" style="13" customWidth="1"/>
    <col min="16" max="16" width="13.28515625" style="13" customWidth="1"/>
    <col min="17" max="17" width="36.5703125" style="13" customWidth="1"/>
    <col min="18" max="16384" width="8.7109375" style="13" hidden="1"/>
  </cols>
  <sheetData>
    <row r="1" spans="1:17" s="49" customFormat="1" ht="18" x14ac:dyDescent="0.25">
      <c r="A1" s="49" t="s">
        <v>59</v>
      </c>
    </row>
    <row r="2" spans="1:17" ht="12.75" x14ac:dyDescent="0.2"/>
    <row r="3" spans="1:17" s="51" customFormat="1" ht="15" x14ac:dyDescent="0.2">
      <c r="A3" s="50" t="s">
        <v>16</v>
      </c>
      <c r="B3" s="50" t="s">
        <v>60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13"/>
      <c r="N3" s="13"/>
      <c r="O3" s="13"/>
      <c r="P3" s="13"/>
      <c r="Q3" s="13"/>
    </row>
    <row r="4" spans="1:17" ht="12.75" x14ac:dyDescent="0.2"/>
    <row r="5" spans="1:17" ht="12.75" x14ac:dyDescent="0.2">
      <c r="B5" s="13" t="s">
        <v>61</v>
      </c>
    </row>
    <row r="6" spans="1:17" ht="12.75" x14ac:dyDescent="0.2"/>
    <row r="7" spans="1:17" s="51" customFormat="1" ht="15" x14ac:dyDescent="0.2">
      <c r="A7" s="50" t="s">
        <v>17</v>
      </c>
      <c r="B7" s="50" t="s">
        <v>62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</row>
    <row r="8" spans="1:17" ht="12.75" x14ac:dyDescent="0.2"/>
    <row r="9" spans="1:17" s="107" customFormat="1" ht="15" x14ac:dyDescent="0.2">
      <c r="A9" s="50" t="s">
        <v>18</v>
      </c>
      <c r="B9" s="50" t="s">
        <v>63</v>
      </c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</row>
    <row r="10" spans="1:17" ht="12.75" x14ac:dyDescent="0.2"/>
    <row r="11" spans="1:17" s="51" customFormat="1" ht="15" x14ac:dyDescent="0.2">
      <c r="A11" s="50" t="s">
        <v>19</v>
      </c>
      <c r="B11" s="50" t="s">
        <v>64</v>
      </c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</row>
    <row r="12" spans="1:17" ht="12.75" x14ac:dyDescent="0.2"/>
    <row r="13" spans="1:17" s="51" customFormat="1" ht="15" x14ac:dyDescent="0.2">
      <c r="A13" s="50" t="s">
        <v>22</v>
      </c>
      <c r="B13" s="50" t="s">
        <v>65</v>
      </c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</row>
    <row r="14" spans="1:17" ht="12.75" x14ac:dyDescent="0.2"/>
    <row r="15" spans="1:17" ht="15" x14ac:dyDescent="0.2">
      <c r="B15" s="52" t="s">
        <v>66</v>
      </c>
    </row>
    <row r="16" spans="1:17" ht="12.75" x14ac:dyDescent="0.2"/>
    <row r="17" spans="1:3" ht="12.75" x14ac:dyDescent="0.2">
      <c r="A17" s="84">
        <v>1</v>
      </c>
      <c r="B17" s="13" t="s">
        <v>67</v>
      </c>
    </row>
    <row r="18" spans="1:3" ht="12.75" x14ac:dyDescent="0.2">
      <c r="A18" s="84">
        <v>2</v>
      </c>
      <c r="B18" s="13" t="s">
        <v>68</v>
      </c>
    </row>
    <row r="19" spans="1:3" ht="12.75" x14ac:dyDescent="0.2">
      <c r="A19" s="84"/>
    </row>
    <row r="20" spans="1:3" ht="12.75" x14ac:dyDescent="0.2">
      <c r="A20" s="84"/>
    </row>
    <row r="21" spans="1:3" ht="12.75" x14ac:dyDescent="0.2">
      <c r="A21" s="84"/>
    </row>
    <row r="22" spans="1:3" ht="12.75" x14ac:dyDescent="0.2">
      <c r="A22" s="84"/>
    </row>
    <row r="23" spans="1:3" ht="12.75" x14ac:dyDescent="0.2">
      <c r="A23" s="84"/>
    </row>
    <row r="24" spans="1:3" ht="12.75" x14ac:dyDescent="0.2">
      <c r="A24" s="84"/>
    </row>
    <row r="25" spans="1:3" ht="12.75" x14ac:dyDescent="0.2">
      <c r="A25" s="84"/>
    </row>
    <row r="26" spans="1:3" ht="12.75" x14ac:dyDescent="0.2">
      <c r="A26" s="84"/>
    </row>
    <row r="27" spans="1:3" ht="12.75" x14ac:dyDescent="0.2">
      <c r="A27" s="84"/>
    </row>
    <row r="28" spans="1:3" ht="12.75" x14ac:dyDescent="0.2">
      <c r="A28" s="84"/>
    </row>
    <row r="29" spans="1:3" ht="12.75" x14ac:dyDescent="0.2">
      <c r="A29" s="84"/>
    </row>
    <row r="30" spans="1:3" ht="12.75" x14ac:dyDescent="0.2">
      <c r="A30" s="84"/>
    </row>
    <row r="31" spans="1:3" ht="12.75" x14ac:dyDescent="0.2">
      <c r="A31" s="84">
        <v>3</v>
      </c>
      <c r="B31" s="13" t="s">
        <v>69</v>
      </c>
    </row>
    <row r="32" spans="1:3" ht="12.75" x14ac:dyDescent="0.2">
      <c r="B32" s="13" t="s">
        <v>2</v>
      </c>
      <c r="C32" s="13" t="s">
        <v>20</v>
      </c>
    </row>
    <row r="33" spans="1:3" ht="12.75" x14ac:dyDescent="0.2">
      <c r="B33" s="13" t="s">
        <v>3</v>
      </c>
      <c r="C33" s="13" t="s">
        <v>21</v>
      </c>
    </row>
    <row r="34" spans="1:3" ht="12.75" x14ac:dyDescent="0.2">
      <c r="B34" s="13" t="s">
        <v>70</v>
      </c>
      <c r="C34" s="13" t="s">
        <v>6</v>
      </c>
    </row>
    <row r="35" spans="1:3" ht="12.75" x14ac:dyDescent="0.2"/>
    <row r="36" spans="1:3" ht="12.75" x14ac:dyDescent="0.2"/>
    <row r="37" spans="1:3" ht="12.75" x14ac:dyDescent="0.2"/>
    <row r="38" spans="1:3" ht="12.75" x14ac:dyDescent="0.2"/>
    <row r="39" spans="1:3" ht="12.75" x14ac:dyDescent="0.2"/>
    <row r="40" spans="1:3" ht="12.75" x14ac:dyDescent="0.2"/>
    <row r="41" spans="1:3" ht="12.75" x14ac:dyDescent="0.2"/>
    <row r="42" spans="1:3" ht="12.75" x14ac:dyDescent="0.2"/>
    <row r="43" spans="1:3" ht="12.75" x14ac:dyDescent="0.2"/>
    <row r="44" spans="1:3" ht="12.75" x14ac:dyDescent="0.2"/>
    <row r="45" spans="1:3" ht="12.75" x14ac:dyDescent="0.2">
      <c r="A45" s="84">
        <v>4</v>
      </c>
      <c r="B45" s="13" t="s">
        <v>71</v>
      </c>
    </row>
    <row r="46" spans="1:3" ht="12.75" x14ac:dyDescent="0.2">
      <c r="A46" s="84">
        <v>5</v>
      </c>
      <c r="B46" s="13" t="s">
        <v>72</v>
      </c>
    </row>
    <row r="47" spans="1:3" ht="12.75" x14ac:dyDescent="0.2">
      <c r="A47" s="84"/>
    </row>
    <row r="48" spans="1:3" ht="12.75" x14ac:dyDescent="0.2">
      <c r="A48" s="84">
        <v>6</v>
      </c>
      <c r="B48" s="13" t="s">
        <v>73</v>
      </c>
    </row>
    <row r="49" spans="1:17" ht="12.75" x14ac:dyDescent="0.2">
      <c r="A49" s="84">
        <v>7</v>
      </c>
      <c r="B49" s="13" t="s">
        <v>74</v>
      </c>
    </row>
    <row r="50" spans="1:17" ht="12.75" x14ac:dyDescent="0.2">
      <c r="A50" s="84"/>
      <c r="B50" s="13" t="s">
        <v>75</v>
      </c>
    </row>
    <row r="51" spans="1:17" ht="12.75" x14ac:dyDescent="0.2">
      <c r="A51" s="84"/>
      <c r="B51" s="53" t="s">
        <v>76</v>
      </c>
    </row>
    <row r="52" spans="1:17" ht="12.75" x14ac:dyDescent="0.2">
      <c r="A52" s="84"/>
    </row>
    <row r="53" spans="1:17" ht="15" x14ac:dyDescent="0.2">
      <c r="A53" s="84"/>
      <c r="B53" s="52" t="s">
        <v>77</v>
      </c>
    </row>
    <row r="54" spans="1:17" ht="12.75" x14ac:dyDescent="0.2">
      <c r="A54" s="84"/>
    </row>
    <row r="55" spans="1:17" ht="12.75" x14ac:dyDescent="0.2">
      <c r="A55" s="84">
        <v>8</v>
      </c>
      <c r="B55" s="13" t="s">
        <v>78</v>
      </c>
    </row>
    <row r="56" spans="1:17" ht="12.75" x14ac:dyDescent="0.2">
      <c r="A56" s="84">
        <v>9</v>
      </c>
      <c r="B56" s="13" t="s">
        <v>79</v>
      </c>
    </row>
    <row r="57" spans="1:17" ht="12.75" x14ac:dyDescent="0.2">
      <c r="A57" s="84">
        <v>10</v>
      </c>
      <c r="B57" s="13" t="s">
        <v>80</v>
      </c>
    </row>
    <row r="58" spans="1:17" ht="12.75" x14ac:dyDescent="0.2">
      <c r="A58" s="84">
        <v>11</v>
      </c>
      <c r="B58" s="13" t="s">
        <v>81</v>
      </c>
    </row>
    <row r="59" spans="1:17" s="49" customFormat="1" ht="18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</row>
    <row r="60" spans="1:17" s="51" customFormat="1" ht="18" x14ac:dyDescent="0.25">
      <c r="A60" s="54" t="s">
        <v>24</v>
      </c>
      <c r="B60" s="54" t="s">
        <v>82</v>
      </c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</row>
    <row r="61" spans="1:17" s="51" customFormat="1" ht="15" x14ac:dyDescent="0.2"/>
    <row r="62" spans="1:17" ht="15" x14ac:dyDescent="0.2">
      <c r="A62" s="51"/>
      <c r="B62" s="51" t="s">
        <v>83</v>
      </c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</row>
    <row r="63" spans="1:17" ht="12.75" x14ac:dyDescent="0.2">
      <c r="B63" s="13" t="s">
        <v>84</v>
      </c>
    </row>
    <row r="64" spans="1:17" ht="12.75" x14ac:dyDescent="0.2">
      <c r="B64" s="13" t="s">
        <v>85</v>
      </c>
    </row>
    <row r="65" spans="1:17" ht="12.75" x14ac:dyDescent="0.2">
      <c r="B65" s="13" t="s">
        <v>23</v>
      </c>
    </row>
    <row r="66" spans="1:17" ht="15" x14ac:dyDescent="0.2">
      <c r="B66" s="51" t="s">
        <v>86</v>
      </c>
    </row>
    <row r="67" spans="1:17" ht="12.75" x14ac:dyDescent="0.2">
      <c r="B67" s="13" t="s">
        <v>87</v>
      </c>
    </row>
    <row r="68" spans="1:17" ht="12.75" x14ac:dyDescent="0.2">
      <c r="B68" s="13" t="s">
        <v>88</v>
      </c>
    </row>
    <row r="69" spans="1:17" ht="12.75" x14ac:dyDescent="0.2">
      <c r="B69" s="13" t="s">
        <v>23</v>
      </c>
    </row>
    <row r="70" spans="1:17" s="49" customFormat="1" ht="18" x14ac:dyDescent="0.2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</row>
    <row r="71" spans="1:17" ht="18" x14ac:dyDescent="0.25">
      <c r="A71" s="54" t="s">
        <v>25</v>
      </c>
      <c r="B71" s="54" t="s">
        <v>89</v>
      </c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</row>
    <row r="72" spans="1:17" ht="12.75" x14ac:dyDescent="0.2"/>
    <row r="73" spans="1:17" ht="12.75" x14ac:dyDescent="0.2">
      <c r="B73" s="99" t="s">
        <v>90</v>
      </c>
    </row>
    <row r="74" spans="1:17" ht="12.75" x14ac:dyDescent="0.2">
      <c r="B74" s="99" t="s">
        <v>91</v>
      </c>
    </row>
    <row r="75" spans="1:17" ht="12.75" x14ac:dyDescent="0.2">
      <c r="B75" s="99" t="s">
        <v>92</v>
      </c>
    </row>
    <row r="76" spans="1:17" ht="12.75" x14ac:dyDescent="0.2"/>
    <row r="77" spans="1:17" ht="12.75" x14ac:dyDescent="0.2"/>
    <row r="78" spans="1:17" ht="18" x14ac:dyDescent="0.25">
      <c r="A78" s="54" t="s">
        <v>56</v>
      </c>
      <c r="B78" s="54" t="s">
        <v>93</v>
      </c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</row>
    <row r="79" spans="1:17" ht="18" x14ac:dyDescent="0.25">
      <c r="A79" s="49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</row>
    <row r="80" spans="1:17" ht="12.75" x14ac:dyDescent="0.2">
      <c r="A80" s="84">
        <v>12</v>
      </c>
      <c r="B80" s="99" t="s">
        <v>94</v>
      </c>
    </row>
    <row r="81" spans="1:17" ht="12.75" x14ac:dyDescent="0.2">
      <c r="A81" s="84">
        <v>13</v>
      </c>
      <c r="B81" s="13" t="s">
        <v>95</v>
      </c>
    </row>
    <row r="82" spans="1:17" ht="12.75" x14ac:dyDescent="0.2">
      <c r="A82" s="84"/>
    </row>
    <row r="83" spans="1:17" ht="12.75" x14ac:dyDescent="0.2">
      <c r="A83" s="84"/>
    </row>
    <row r="84" spans="1:17" ht="12.75" x14ac:dyDescent="0.2">
      <c r="A84" s="84"/>
    </row>
    <row r="85" spans="1:17" ht="12.75" x14ac:dyDescent="0.2">
      <c r="A85" s="84"/>
    </row>
    <row r="86" spans="1:17" ht="12.75" x14ac:dyDescent="0.2">
      <c r="A86" s="84"/>
    </row>
    <row r="87" spans="1:17" ht="12.75" x14ac:dyDescent="0.2">
      <c r="A87" s="84"/>
    </row>
    <row r="88" spans="1:17" s="49" customFormat="1" ht="18" x14ac:dyDescent="0.25">
      <c r="A88" s="84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</row>
    <row r="89" spans="1:17" s="49" customFormat="1" ht="18" x14ac:dyDescent="0.25">
      <c r="A89" s="84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</row>
    <row r="90" spans="1:17" ht="12.75" x14ac:dyDescent="0.2">
      <c r="A90" s="84"/>
    </row>
    <row r="91" spans="1:17" ht="12.75" x14ac:dyDescent="0.2">
      <c r="A91" s="84"/>
    </row>
    <row r="92" spans="1:17" ht="12.75" x14ac:dyDescent="0.2">
      <c r="A92" s="84">
        <v>14</v>
      </c>
      <c r="B92" s="13" t="s">
        <v>96</v>
      </c>
    </row>
    <row r="93" spans="1:17" ht="12.75" x14ac:dyDescent="0.2"/>
    <row r="94" spans="1:17" ht="18" x14ac:dyDescent="0.25">
      <c r="A94" s="54" t="s">
        <v>57</v>
      </c>
      <c r="B94" s="54" t="s">
        <v>97</v>
      </c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54"/>
      <c r="P94" s="54"/>
      <c r="Q94" s="54"/>
    </row>
    <row r="95" spans="1:17" ht="18" x14ac:dyDescent="0.25">
      <c r="A95" s="49"/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</row>
    <row r="96" spans="1:17" ht="12.75" x14ac:dyDescent="0.2">
      <c r="A96" s="84">
        <v>15</v>
      </c>
      <c r="B96" s="13" t="s">
        <v>98</v>
      </c>
    </row>
    <row r="97" spans="1:17" ht="12.75" x14ac:dyDescent="0.2">
      <c r="A97" s="84">
        <v>16</v>
      </c>
      <c r="B97" s="13" t="s">
        <v>99</v>
      </c>
    </row>
    <row r="98" spans="1:17" ht="12.75" x14ac:dyDescent="0.2">
      <c r="A98" s="84">
        <v>17</v>
      </c>
      <c r="B98" s="13" t="s">
        <v>100</v>
      </c>
    </row>
    <row r="99" spans="1:17" ht="12.75" x14ac:dyDescent="0.2">
      <c r="A99" s="84">
        <v>18</v>
      </c>
      <c r="B99" s="13" t="s">
        <v>101</v>
      </c>
    </row>
    <row r="100" spans="1:17" ht="12.75" x14ac:dyDescent="0.2">
      <c r="A100" s="84">
        <v>19</v>
      </c>
      <c r="B100" s="13" t="s">
        <v>96</v>
      </c>
    </row>
    <row r="101" spans="1:17" ht="12.75" x14ac:dyDescent="0.2">
      <c r="A101" s="84"/>
    </row>
    <row r="102" spans="1:17" ht="18" x14ac:dyDescent="0.25">
      <c r="A102" s="54" t="s">
        <v>58</v>
      </c>
      <c r="B102" s="54" t="s">
        <v>102</v>
      </c>
      <c r="C102" s="54"/>
      <c r="D102" s="54"/>
      <c r="E102" s="54"/>
      <c r="F102" s="54"/>
      <c r="G102" s="54"/>
      <c r="H102" s="54"/>
      <c r="I102" s="54"/>
      <c r="J102" s="54"/>
      <c r="K102" s="54"/>
      <c r="L102" s="54"/>
      <c r="M102" s="54"/>
      <c r="N102" s="54"/>
      <c r="O102" s="54"/>
      <c r="P102" s="54"/>
      <c r="Q102" s="54"/>
    </row>
    <row r="103" spans="1:17" ht="18" x14ac:dyDescent="0.25">
      <c r="A103" s="49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</row>
    <row r="104" spans="1:17" s="49" customFormat="1" ht="18" x14ac:dyDescent="0.25">
      <c r="A104" s="84">
        <v>20</v>
      </c>
      <c r="B104" s="13" t="s">
        <v>103</v>
      </c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</row>
    <row r="105" spans="1:17" s="49" customFormat="1" ht="18" x14ac:dyDescent="0.25">
      <c r="A105" s="84">
        <v>21</v>
      </c>
      <c r="B105" s="13" t="s">
        <v>104</v>
      </c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</row>
    <row r="106" spans="1:17" ht="12.75" x14ac:dyDescent="0.2">
      <c r="A106" s="84">
        <v>22</v>
      </c>
      <c r="B106" s="13" t="s">
        <v>100</v>
      </c>
    </row>
    <row r="107" spans="1:17" ht="12.75" x14ac:dyDescent="0.2">
      <c r="A107" s="84">
        <v>23</v>
      </c>
      <c r="B107" s="13" t="s">
        <v>101</v>
      </c>
    </row>
    <row r="108" spans="1:17" ht="12.75" x14ac:dyDescent="0.2">
      <c r="A108" s="84">
        <v>24</v>
      </c>
      <c r="B108" s="13" t="s">
        <v>96</v>
      </c>
    </row>
    <row r="109" spans="1:17" ht="12.75" x14ac:dyDescent="0.2">
      <c r="A109" s="84">
        <v>25</v>
      </c>
      <c r="B109" s="13" t="s">
        <v>105</v>
      </c>
    </row>
    <row r="110" spans="1:17" ht="12.75" x14ac:dyDescent="0.2">
      <c r="A110" s="84">
        <v>26</v>
      </c>
      <c r="B110" s="13" t="s">
        <v>106</v>
      </c>
    </row>
    <row r="111" spans="1:17" ht="12.75" x14ac:dyDescent="0.2">
      <c r="A111" s="84">
        <v>27</v>
      </c>
      <c r="B111" s="13" t="s">
        <v>107</v>
      </c>
    </row>
    <row r="112" spans="1:17" s="49" customFormat="1" ht="18" x14ac:dyDescent="0.25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</row>
    <row r="113" spans="1:17" s="49" customFormat="1" ht="18" x14ac:dyDescent="0.25">
      <c r="A113" s="54" t="s">
        <v>26</v>
      </c>
      <c r="B113" s="54" t="s">
        <v>108</v>
      </c>
      <c r="C113" s="54"/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54"/>
      <c r="O113" s="54"/>
      <c r="P113" s="54"/>
      <c r="Q113" s="54"/>
    </row>
    <row r="114" spans="1:17" ht="12.75" x14ac:dyDescent="0.2"/>
    <row r="115" spans="1:17" ht="12.75" x14ac:dyDescent="0.2">
      <c r="A115" s="84">
        <v>28</v>
      </c>
      <c r="B115" s="13" t="s">
        <v>109</v>
      </c>
    </row>
    <row r="116" spans="1:17" ht="12.75" x14ac:dyDescent="0.2"/>
    <row r="117" spans="1:17" ht="18" x14ac:dyDescent="0.25">
      <c r="A117" s="54" t="s">
        <v>27</v>
      </c>
      <c r="B117" s="54" t="s">
        <v>110</v>
      </c>
      <c r="C117" s="54"/>
      <c r="D117" s="54"/>
      <c r="E117" s="54"/>
      <c r="F117" s="54"/>
      <c r="G117" s="54"/>
      <c r="H117" s="54"/>
      <c r="I117" s="54"/>
      <c r="J117" s="54"/>
      <c r="K117" s="54"/>
      <c r="L117" s="54"/>
      <c r="M117" s="54"/>
      <c r="N117" s="54"/>
      <c r="O117" s="54"/>
      <c r="P117" s="54"/>
      <c r="Q117" s="54"/>
    </row>
    <row r="118" spans="1:17" ht="12.75" x14ac:dyDescent="0.2"/>
    <row r="119" spans="1:17" ht="12.75" customHeight="1" x14ac:dyDescent="0.2">
      <c r="A119" s="84">
        <v>29</v>
      </c>
      <c r="B119" s="13" t="s">
        <v>111</v>
      </c>
    </row>
    <row r="120" spans="1:17" ht="12.75" x14ac:dyDescent="0.2">
      <c r="A120" s="84">
        <v>30</v>
      </c>
      <c r="B120" s="13" t="s">
        <v>112</v>
      </c>
    </row>
    <row r="121" spans="1:17" ht="12.75" x14ac:dyDescent="0.2"/>
    <row r="122" spans="1:17" ht="18" x14ac:dyDescent="0.25">
      <c r="A122" s="54" t="s">
        <v>28</v>
      </c>
      <c r="B122" s="54" t="s">
        <v>113</v>
      </c>
      <c r="C122" s="54"/>
      <c r="D122" s="54"/>
      <c r="E122" s="54"/>
      <c r="F122" s="54"/>
      <c r="G122" s="54"/>
      <c r="H122" s="54"/>
      <c r="I122" s="54"/>
      <c r="J122" s="54"/>
      <c r="K122" s="54"/>
      <c r="L122" s="54"/>
      <c r="M122" s="54"/>
      <c r="N122" s="54"/>
      <c r="O122" s="54"/>
      <c r="P122" s="54"/>
      <c r="Q122" s="54"/>
    </row>
    <row r="123" spans="1:17" s="49" customFormat="1" ht="18" x14ac:dyDescent="0.2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</row>
    <row r="124" spans="1:17" ht="12.75" x14ac:dyDescent="0.2">
      <c r="A124" s="84">
        <v>31</v>
      </c>
      <c r="B124" s="13" t="s">
        <v>114</v>
      </c>
    </row>
    <row r="125" spans="1:17" ht="12.75" x14ac:dyDescent="0.2">
      <c r="A125" s="84"/>
    </row>
    <row r="126" spans="1:17" ht="12.75" x14ac:dyDescent="0.2">
      <c r="A126" s="84">
        <v>32</v>
      </c>
      <c r="B126" s="13" t="s">
        <v>115</v>
      </c>
    </row>
    <row r="127" spans="1:17" ht="12.75" x14ac:dyDescent="0.2">
      <c r="B127" s="13" t="s">
        <v>116</v>
      </c>
      <c r="L127" s="55" t="s">
        <v>29</v>
      </c>
    </row>
    <row r="128" spans="1:17" ht="12.75" x14ac:dyDescent="0.2">
      <c r="A128" s="56"/>
      <c r="B128" s="56" t="s">
        <v>117</v>
      </c>
      <c r="E128" s="55"/>
    </row>
    <row r="129" spans="1:17" ht="12.75" x14ac:dyDescent="0.2">
      <c r="B129" s="13" t="s">
        <v>118</v>
      </c>
      <c r="L129" s="55" t="s">
        <v>30</v>
      </c>
    </row>
    <row r="130" spans="1:17" ht="12.75" x14ac:dyDescent="0.2"/>
    <row r="131" spans="1:17" ht="12.75" x14ac:dyDescent="0.2"/>
    <row r="132" spans="1:17" ht="12.75" x14ac:dyDescent="0.2"/>
    <row r="133" spans="1:17" ht="12.75" x14ac:dyDescent="0.2"/>
    <row r="134" spans="1:17" ht="18" x14ac:dyDescent="0.25">
      <c r="A134" s="54" t="s">
        <v>174</v>
      </c>
      <c r="B134" s="54" t="s">
        <v>175</v>
      </c>
      <c r="C134" s="54"/>
      <c r="D134" s="54"/>
      <c r="E134" s="54"/>
      <c r="F134" s="54"/>
      <c r="G134" s="54"/>
      <c r="H134" s="54"/>
      <c r="I134" s="54"/>
      <c r="J134" s="54"/>
      <c r="K134" s="54"/>
      <c r="L134" s="54"/>
      <c r="M134" s="54"/>
      <c r="N134" s="54"/>
      <c r="O134" s="54"/>
      <c r="P134" s="54"/>
      <c r="Q134" s="54"/>
    </row>
    <row r="135" spans="1:17" ht="12.75" x14ac:dyDescent="0.2">
      <c r="A135" s="84">
        <v>33</v>
      </c>
      <c r="B135" t="s">
        <v>177</v>
      </c>
    </row>
    <row r="136" spans="1:17" ht="12.75" x14ac:dyDescent="0.2">
      <c r="A136" s="84">
        <v>34</v>
      </c>
      <c r="B136" t="s">
        <v>178</v>
      </c>
    </row>
    <row r="137" spans="1:17" ht="12.75" x14ac:dyDescent="0.2">
      <c r="A137" s="84">
        <v>35</v>
      </c>
      <c r="B137" s="202" t="s">
        <v>176</v>
      </c>
    </row>
    <row r="138" spans="1:17" ht="12.75" x14ac:dyDescent="0.2"/>
    <row r="139" spans="1:17" ht="12.75" x14ac:dyDescent="0.2"/>
    <row r="140" spans="1:17" ht="13.15" customHeight="1" x14ac:dyDescent="0.2"/>
  </sheetData>
  <sheetProtection algorithmName="SHA-512" hashValue="yVYn8a5ywcFjfdWuKgL2szFrNicBfdeZ+7S0dJMDu3p+NBjc2/Z9DhqiVATC79sDtJGaJ6wiYYAlsGoYihp12Q==" saltValue="C1dSyha0dm7lTDnARbQMcg==" spinCount="100000" sheet="1" objects="1" scenarios="1"/>
  <hyperlinks>
    <hyperlink ref="L129" r:id="rId1" xr:uid="{A33C0C67-7FB6-4E41-81E9-FBA53A4A6615}"/>
    <hyperlink ref="L127" r:id="rId2" xr:uid="{464145CD-A084-4ACF-A5F0-D1F3E1ECD4F1}"/>
  </hyperlinks>
  <pageMargins left="0.7" right="0.7" top="0.75" bottom="0.75" header="0.3" footer="0.3"/>
  <pageSetup paperSize="9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708A5-17AD-468B-A33D-5044FD90A767}">
  <sheetPr codeName="Blad2">
    <pageSetUpPr fitToPage="1"/>
  </sheetPr>
  <dimension ref="A1:P52"/>
  <sheetViews>
    <sheetView topLeftCell="A2" zoomScale="120" zoomScaleNormal="120" workbookViewId="0">
      <selection activeCell="D23" sqref="D23"/>
    </sheetView>
  </sheetViews>
  <sheetFormatPr defaultColWidth="0" defaultRowHeight="0" customHeight="1" zeroHeight="1" x14ac:dyDescent="0.2"/>
  <cols>
    <col min="1" max="1" width="5.140625" style="76" customWidth="1"/>
    <col min="2" max="2" width="26" style="76" customWidth="1"/>
    <col min="3" max="3" width="29.140625" style="76" customWidth="1"/>
    <col min="4" max="4" width="21.140625" style="76" customWidth="1"/>
    <col min="5" max="5" width="24.28515625" style="76" customWidth="1"/>
    <col min="6" max="6" width="28.7109375" style="76" customWidth="1"/>
    <col min="7" max="7" width="22.140625" style="76" customWidth="1"/>
    <col min="8" max="8" width="24.7109375" style="76" customWidth="1"/>
    <col min="9" max="9" width="22.85546875" style="76" customWidth="1"/>
    <col min="10" max="10" width="8.85546875" style="68" customWidth="1"/>
    <col min="11" max="12" width="8.85546875" style="68" hidden="1" customWidth="1"/>
    <col min="13" max="16" width="0" style="77" hidden="1" customWidth="1"/>
    <col min="17" max="16384" width="8.85546875" style="77" hidden="1"/>
  </cols>
  <sheetData>
    <row r="1" spans="1:10" ht="30" customHeight="1" x14ac:dyDescent="0.2">
      <c r="A1" s="11"/>
      <c r="B1" s="12"/>
      <c r="C1" s="12"/>
      <c r="D1" s="209" t="s">
        <v>53</v>
      </c>
      <c r="E1" s="209"/>
      <c r="F1" s="209"/>
      <c r="G1" s="209"/>
      <c r="H1" s="209"/>
      <c r="I1" s="12"/>
    </row>
    <row r="2" spans="1:10" ht="21" customHeight="1" thickBot="1" x14ac:dyDescent="0.25">
      <c r="A2" s="14"/>
      <c r="B2" s="15"/>
      <c r="C2" s="15"/>
      <c r="D2" s="15"/>
      <c r="E2" s="15"/>
      <c r="F2" s="15"/>
      <c r="G2" s="15"/>
      <c r="H2" s="15"/>
      <c r="I2" s="15"/>
    </row>
    <row r="3" spans="1:10" ht="12.75" x14ac:dyDescent="0.2">
      <c r="A3" s="210" t="s">
        <v>0</v>
      </c>
      <c r="B3" s="212" t="s">
        <v>119</v>
      </c>
      <c r="C3" s="214" t="s">
        <v>120</v>
      </c>
      <c r="D3" s="214" t="s">
        <v>121</v>
      </c>
      <c r="E3" s="216" t="s">
        <v>122</v>
      </c>
      <c r="F3" s="214" t="s">
        <v>123</v>
      </c>
      <c r="G3" s="214" t="s">
        <v>124</v>
      </c>
      <c r="H3" s="216" t="s">
        <v>125</v>
      </c>
      <c r="I3" s="205" t="s">
        <v>126</v>
      </c>
      <c r="J3" s="100"/>
    </row>
    <row r="4" spans="1:10" ht="30" customHeight="1" thickBot="1" x14ac:dyDescent="0.25">
      <c r="A4" s="211"/>
      <c r="B4" s="213"/>
      <c r="C4" s="215"/>
      <c r="D4" s="215"/>
      <c r="E4" s="217"/>
      <c r="F4" s="215"/>
      <c r="G4" s="215"/>
      <c r="H4" s="217"/>
      <c r="I4" s="206"/>
      <c r="J4" s="100"/>
    </row>
    <row r="5" spans="1:10" ht="13.5" hidden="1" thickBot="1" x14ac:dyDescent="0.25">
      <c r="A5" s="111"/>
      <c r="B5" s="22"/>
      <c r="C5" s="114"/>
      <c r="D5" s="112"/>
      <c r="E5" s="113"/>
      <c r="F5" s="112"/>
      <c r="G5" s="112"/>
      <c r="H5" s="113"/>
      <c r="I5" s="115"/>
      <c r="J5" s="100"/>
    </row>
    <row r="6" spans="1:10" ht="12.75" x14ac:dyDescent="0.2">
      <c r="A6" s="69">
        <v>1</v>
      </c>
      <c r="B6" s="70"/>
      <c r="C6" s="71"/>
      <c r="D6" s="101">
        <f>SUMIFS(Budget!F$7:F$106,Budget!E$7:E$106,B6)</f>
        <v>0</v>
      </c>
      <c r="E6" s="102">
        <f>SUMIFS(Budget!F$113:F$163,Budget!E$113:E$163,B6)</f>
        <v>0</v>
      </c>
      <c r="F6" s="101">
        <f>SUMIFS(Budget!F$170:F$220,Budget!E$170:E$220,B6)</f>
        <v>0</v>
      </c>
      <c r="G6" s="72">
        <f t="shared" ref="G6:G9" si="0">+D6+E6+F6</f>
        <v>0</v>
      </c>
      <c r="H6" s="103">
        <f>SUMIFS(Budget!G$7:G$220,Budget!E$7:E$220,B6)</f>
        <v>0</v>
      </c>
      <c r="I6" s="73">
        <f t="shared" ref="I6:I9" si="1">+G6-H6</f>
        <v>0</v>
      </c>
      <c r="J6" s="100"/>
    </row>
    <row r="7" spans="1:10" ht="13.5" customHeight="1" x14ac:dyDescent="0.2">
      <c r="A7" s="74">
        <v>2</v>
      </c>
      <c r="B7" s="70"/>
      <c r="C7" s="71"/>
      <c r="D7" s="101">
        <f>SUMIFS(Budget!F$7:F$106,Budget!E$7:E$106,B7)</f>
        <v>0</v>
      </c>
      <c r="E7" s="102">
        <f>SUMIFS(Budget!F$113:F$163,Budget!E$113:E$163,B7)</f>
        <v>0</v>
      </c>
      <c r="F7" s="101">
        <f>SUMIFS(Budget!F$170:F$220,Budget!E$170:E$220,B7)</f>
        <v>0</v>
      </c>
      <c r="G7" s="72">
        <f t="shared" si="0"/>
        <v>0</v>
      </c>
      <c r="H7" s="103">
        <f>SUMIFS(Budget!G$7:G$220,Budget!E$7:E$220,B7)</f>
        <v>0</v>
      </c>
      <c r="I7" s="73">
        <f t="shared" si="1"/>
        <v>0</v>
      </c>
      <c r="J7" s="100"/>
    </row>
    <row r="8" spans="1:10" ht="13.5" customHeight="1" x14ac:dyDescent="0.2">
      <c r="A8" s="74">
        <v>3</v>
      </c>
      <c r="B8" s="70"/>
      <c r="C8" s="71"/>
      <c r="D8" s="101">
        <f>SUMIFS(Budget!F$7:F$106,Budget!E$7:E$106,B8)</f>
        <v>0</v>
      </c>
      <c r="E8" s="102">
        <f>SUMIFS(Budget!F$113:F$163,Budget!E$113:E$163,B8)</f>
        <v>0</v>
      </c>
      <c r="F8" s="101">
        <f>SUMIFS(Budget!F$170:F$220,Budget!E$170:E$220,B8)</f>
        <v>0</v>
      </c>
      <c r="G8" s="72">
        <f t="shared" si="0"/>
        <v>0</v>
      </c>
      <c r="H8" s="103">
        <f>SUMIFS(Budget!G$7:G$220,Budget!E$7:E$220,B8)</f>
        <v>0</v>
      </c>
      <c r="I8" s="73">
        <f t="shared" si="1"/>
        <v>0</v>
      </c>
      <c r="J8" s="100"/>
    </row>
    <row r="9" spans="1:10" ht="13.5" customHeight="1" x14ac:dyDescent="0.2">
      <c r="A9" s="74">
        <v>4</v>
      </c>
      <c r="B9" s="70"/>
      <c r="C9" s="71"/>
      <c r="D9" s="101">
        <f>SUMIFS(Budget!F$7:F$106,Budget!E$7:E$106,B9)</f>
        <v>0</v>
      </c>
      <c r="E9" s="102">
        <f>SUMIFS(Budget!F$113:F$163,Budget!E$113:E$163,B9)</f>
        <v>0</v>
      </c>
      <c r="F9" s="101">
        <f>SUMIFS(Budget!F$170:F$220,Budget!E$170:E$220,B9)</f>
        <v>0</v>
      </c>
      <c r="G9" s="72">
        <f t="shared" si="0"/>
        <v>0</v>
      </c>
      <c r="H9" s="103">
        <f>SUMIFS(Budget!G$7:G$220,Budget!E$7:E$220,B9)</f>
        <v>0</v>
      </c>
      <c r="I9" s="73">
        <f t="shared" si="1"/>
        <v>0</v>
      </c>
      <c r="J9" s="100"/>
    </row>
    <row r="10" spans="1:10" ht="13.5" customHeight="1" x14ac:dyDescent="0.2">
      <c r="A10" s="74">
        <v>5</v>
      </c>
      <c r="B10" s="70"/>
      <c r="C10" s="71"/>
      <c r="D10" s="101">
        <f>SUMIFS(Budget!F$7:F$106,Budget!E$7:E$106,B10)</f>
        <v>0</v>
      </c>
      <c r="E10" s="102">
        <f>SUMIFS(Budget!F$113:F$163,Budget!E$113:E$163,B10)</f>
        <v>0</v>
      </c>
      <c r="F10" s="101">
        <f>SUMIFS(Budget!F$170:F$220,Budget!E$170:E$220,B10)</f>
        <v>0</v>
      </c>
      <c r="G10" s="72">
        <f t="shared" ref="G10:G30" si="2">+D10+E10+F10</f>
        <v>0</v>
      </c>
      <c r="H10" s="103">
        <f>SUMIFS(Budget!G$7:G$220,Budget!E$7:E$220,B10)</f>
        <v>0</v>
      </c>
      <c r="I10" s="73">
        <f t="shared" ref="I10:I30" si="3">+G10-H10</f>
        <v>0</v>
      </c>
      <c r="J10" s="100"/>
    </row>
    <row r="11" spans="1:10" ht="13.5" customHeight="1" x14ac:dyDescent="0.2">
      <c r="A11" s="74">
        <v>6</v>
      </c>
      <c r="B11" s="70"/>
      <c r="C11" s="71"/>
      <c r="D11" s="101">
        <f>SUMIFS(Budget!F$7:F$106,Budget!E$7:E$106,B11)</f>
        <v>0</v>
      </c>
      <c r="E11" s="102">
        <f>SUMIFS(Budget!F$113:F$163,Budget!E$113:E$163,B11)</f>
        <v>0</v>
      </c>
      <c r="F11" s="101">
        <f>SUMIFS(Budget!F$170:F$220,Budget!E$170:E$220,B11)</f>
        <v>0</v>
      </c>
      <c r="G11" s="72">
        <f t="shared" si="2"/>
        <v>0</v>
      </c>
      <c r="H11" s="103">
        <f>SUMIFS(Budget!G$7:G$220,Budget!E$7:E$220,B11)</f>
        <v>0</v>
      </c>
      <c r="I11" s="73">
        <f t="shared" si="3"/>
        <v>0</v>
      </c>
      <c r="J11" s="100"/>
    </row>
    <row r="12" spans="1:10" ht="13.5" customHeight="1" x14ac:dyDescent="0.2">
      <c r="A12" s="74">
        <v>7</v>
      </c>
      <c r="B12" s="70"/>
      <c r="C12" s="71"/>
      <c r="D12" s="101">
        <f>SUMIFS(Budget!F$7:F$106,Budget!E$7:E$106,B12)</f>
        <v>0</v>
      </c>
      <c r="E12" s="102">
        <f>SUMIFS(Budget!F$113:F$163,Budget!E$113:E$163,B12)</f>
        <v>0</v>
      </c>
      <c r="F12" s="101">
        <f>SUMIFS(Budget!F$170:F$220,Budget!E$170:E$220,B12)</f>
        <v>0</v>
      </c>
      <c r="G12" s="72">
        <f t="shared" si="2"/>
        <v>0</v>
      </c>
      <c r="H12" s="103">
        <f>SUMIFS(Budget!G$7:G$220,Budget!E$7:E$220,B12)</f>
        <v>0</v>
      </c>
      <c r="I12" s="73">
        <f t="shared" si="3"/>
        <v>0</v>
      </c>
      <c r="J12" s="100"/>
    </row>
    <row r="13" spans="1:10" ht="13.5" customHeight="1" x14ac:dyDescent="0.2">
      <c r="A13" s="74">
        <v>8</v>
      </c>
      <c r="B13" s="70"/>
      <c r="C13" s="71"/>
      <c r="D13" s="101">
        <f>SUMIFS(Budget!F$7:F$106,Budget!E$7:E$106,B13)</f>
        <v>0</v>
      </c>
      <c r="E13" s="102">
        <f>SUMIFS(Budget!F$113:F$163,Budget!E$113:E$163,B13)</f>
        <v>0</v>
      </c>
      <c r="F13" s="101">
        <f>SUMIFS(Budget!F$170:F$220,Budget!E$170:E$220,B13)</f>
        <v>0</v>
      </c>
      <c r="G13" s="72">
        <f t="shared" si="2"/>
        <v>0</v>
      </c>
      <c r="H13" s="103">
        <f>SUMIFS(Budget!G$7:G$220,Budget!E$7:E$220,B13)</f>
        <v>0</v>
      </c>
      <c r="I13" s="73">
        <f t="shared" si="3"/>
        <v>0</v>
      </c>
      <c r="J13" s="100"/>
    </row>
    <row r="14" spans="1:10" ht="13.5" customHeight="1" x14ac:dyDescent="0.2">
      <c r="A14" s="74">
        <v>9</v>
      </c>
      <c r="B14" s="70"/>
      <c r="C14" s="71"/>
      <c r="D14" s="101">
        <f>SUMIFS(Budget!F$7:F$106,Budget!E$7:E$106,B14)</f>
        <v>0</v>
      </c>
      <c r="E14" s="102">
        <f>SUMIFS(Budget!F$113:F$163,Budget!E$113:E$163,B14)</f>
        <v>0</v>
      </c>
      <c r="F14" s="101">
        <f>SUMIFS(Budget!F$170:F$220,Budget!E$170:E$220,B14)</f>
        <v>0</v>
      </c>
      <c r="G14" s="72">
        <f t="shared" si="2"/>
        <v>0</v>
      </c>
      <c r="H14" s="103">
        <f>SUMIFS(Budget!G$7:G$220,Budget!E$7:E$220,B14)</f>
        <v>0</v>
      </c>
      <c r="I14" s="73">
        <f t="shared" si="3"/>
        <v>0</v>
      </c>
      <c r="J14" s="100"/>
    </row>
    <row r="15" spans="1:10" ht="13.5" customHeight="1" x14ac:dyDescent="0.2">
      <c r="A15" s="74">
        <v>10</v>
      </c>
      <c r="B15" s="70"/>
      <c r="C15" s="71"/>
      <c r="D15" s="101">
        <f>SUMIFS(Budget!F$7:F$106,Budget!E$7:E$106,B15)</f>
        <v>0</v>
      </c>
      <c r="E15" s="102">
        <f>SUMIFS(Budget!F$113:F$163,Budget!E$113:E$163,B15)</f>
        <v>0</v>
      </c>
      <c r="F15" s="101">
        <f>SUMIFS(Budget!F$170:F$220,Budget!E$170:E$220,B15)</f>
        <v>0</v>
      </c>
      <c r="G15" s="72">
        <f t="shared" si="2"/>
        <v>0</v>
      </c>
      <c r="H15" s="103">
        <f>SUMIFS(Budget!G$7:G$220,Budget!E$7:E$220,B15)</f>
        <v>0</v>
      </c>
      <c r="I15" s="73">
        <f t="shared" si="3"/>
        <v>0</v>
      </c>
      <c r="J15" s="100"/>
    </row>
    <row r="16" spans="1:10" ht="13.5" customHeight="1" x14ac:dyDescent="0.2">
      <c r="A16" s="74">
        <v>11</v>
      </c>
      <c r="B16" s="70"/>
      <c r="C16" s="71"/>
      <c r="D16" s="101">
        <f>SUMIFS(Budget!F$7:F$106,Budget!E$7:E$106,B16)</f>
        <v>0</v>
      </c>
      <c r="E16" s="102">
        <f>SUMIFS(Budget!F$113:F$163,Budget!E$113:E$163,B16)</f>
        <v>0</v>
      </c>
      <c r="F16" s="101">
        <f>SUMIFS(Budget!F$170:F$220,Budget!E$170:E$220,B16)</f>
        <v>0</v>
      </c>
      <c r="G16" s="72">
        <f t="shared" si="2"/>
        <v>0</v>
      </c>
      <c r="H16" s="103">
        <f>SUMIFS(Budget!G$7:G$220,Budget!E$7:E$220,B16)</f>
        <v>0</v>
      </c>
      <c r="I16" s="73">
        <f t="shared" si="3"/>
        <v>0</v>
      </c>
      <c r="J16" s="100"/>
    </row>
    <row r="17" spans="1:10" ht="13.5" customHeight="1" x14ac:dyDescent="0.2">
      <c r="A17" s="74">
        <v>12</v>
      </c>
      <c r="B17" s="70"/>
      <c r="C17" s="71"/>
      <c r="D17" s="101">
        <f>SUMIFS(Budget!F$7:F$106,Budget!E$7:E$106,B17)</f>
        <v>0</v>
      </c>
      <c r="E17" s="102">
        <f>SUMIFS(Budget!F$113:F$163,Budget!E$113:E$163,B17)</f>
        <v>0</v>
      </c>
      <c r="F17" s="101">
        <f>SUMIFS(Budget!F$170:F$220,Budget!E$170:E$220,B17)</f>
        <v>0</v>
      </c>
      <c r="G17" s="72">
        <f t="shared" si="2"/>
        <v>0</v>
      </c>
      <c r="H17" s="103">
        <f>SUMIFS(Budget!G$7:G$220,Budget!E$7:E$220,B17)</f>
        <v>0</v>
      </c>
      <c r="I17" s="73">
        <f t="shared" si="3"/>
        <v>0</v>
      </c>
      <c r="J17" s="100"/>
    </row>
    <row r="18" spans="1:10" ht="13.5" customHeight="1" x14ac:dyDescent="0.2">
      <c r="A18" s="74">
        <v>13</v>
      </c>
      <c r="B18" s="70"/>
      <c r="C18" s="71"/>
      <c r="D18" s="101">
        <f>SUMIFS(Budget!F$7:F$106,Budget!E$7:E$106,B18)</f>
        <v>0</v>
      </c>
      <c r="E18" s="102">
        <f>SUMIFS(Budget!F$113:F$163,Budget!E$113:E$163,B18)</f>
        <v>0</v>
      </c>
      <c r="F18" s="101">
        <f>SUMIFS(Budget!F$170:F$220,Budget!E$170:E$220,B18)</f>
        <v>0</v>
      </c>
      <c r="G18" s="72">
        <f t="shared" si="2"/>
        <v>0</v>
      </c>
      <c r="H18" s="103">
        <f>SUMIFS(Budget!G$7:G$220,Budget!E$7:E$220,B18)</f>
        <v>0</v>
      </c>
      <c r="I18" s="73">
        <f t="shared" si="3"/>
        <v>0</v>
      </c>
      <c r="J18" s="100"/>
    </row>
    <row r="19" spans="1:10" ht="13.5" customHeight="1" x14ac:dyDescent="0.2">
      <c r="A19" s="74">
        <v>14</v>
      </c>
      <c r="B19" s="70"/>
      <c r="C19" s="71"/>
      <c r="D19" s="101">
        <f>SUMIFS(Budget!F$7:F$106,Budget!E$7:E$106,B19)</f>
        <v>0</v>
      </c>
      <c r="E19" s="102">
        <f>SUMIFS(Budget!F$113:F$163,Budget!E$113:E$163,B19)</f>
        <v>0</v>
      </c>
      <c r="F19" s="101">
        <f>SUMIFS(Budget!F$170:F$220,Budget!E$170:E$220,B19)</f>
        <v>0</v>
      </c>
      <c r="G19" s="72">
        <f t="shared" si="2"/>
        <v>0</v>
      </c>
      <c r="H19" s="103">
        <f>SUMIFS(Budget!G$7:G$220,Budget!E$7:E$220,B19)</f>
        <v>0</v>
      </c>
      <c r="I19" s="73">
        <f t="shared" si="3"/>
        <v>0</v>
      </c>
      <c r="J19" s="100"/>
    </row>
    <row r="20" spans="1:10" ht="13.5" customHeight="1" x14ac:dyDescent="0.2">
      <c r="A20" s="74">
        <v>15</v>
      </c>
      <c r="B20" s="70"/>
      <c r="C20" s="71"/>
      <c r="D20" s="101">
        <f>SUMIFS(Budget!F$7:F$106,Budget!E$7:E$106,B20)</f>
        <v>0</v>
      </c>
      <c r="E20" s="102">
        <f>SUMIFS(Budget!F$113:F$163,Budget!E$113:E$163,B20)</f>
        <v>0</v>
      </c>
      <c r="F20" s="101">
        <f>SUMIFS(Budget!F$170:F$220,Budget!E$170:E$220,B20)</f>
        <v>0</v>
      </c>
      <c r="G20" s="72">
        <f t="shared" si="2"/>
        <v>0</v>
      </c>
      <c r="H20" s="103">
        <f>SUMIFS(Budget!G$7:G$220,Budget!E$7:E$220,B20)</f>
        <v>0</v>
      </c>
      <c r="I20" s="73">
        <f t="shared" si="3"/>
        <v>0</v>
      </c>
      <c r="J20" s="100"/>
    </row>
    <row r="21" spans="1:10" ht="13.5" customHeight="1" x14ac:dyDescent="0.2">
      <c r="A21" s="74">
        <v>16</v>
      </c>
      <c r="B21" s="70"/>
      <c r="C21" s="71"/>
      <c r="D21" s="101">
        <f>SUMIFS(Budget!F$7:F$106,Budget!E$7:E$106,B21)</f>
        <v>0</v>
      </c>
      <c r="E21" s="102">
        <f>SUMIFS(Budget!F$113:F$163,Budget!E$113:E$163,B21)</f>
        <v>0</v>
      </c>
      <c r="F21" s="101">
        <f>SUMIFS(Budget!F$170:F$220,Budget!E$170:E$220,B21)</f>
        <v>0</v>
      </c>
      <c r="G21" s="72">
        <f t="shared" si="2"/>
        <v>0</v>
      </c>
      <c r="H21" s="103">
        <f>SUMIFS(Budget!G$7:G$220,Budget!E$7:E$220,B21)</f>
        <v>0</v>
      </c>
      <c r="I21" s="73">
        <f t="shared" si="3"/>
        <v>0</v>
      </c>
      <c r="J21" s="100"/>
    </row>
    <row r="22" spans="1:10" ht="13.5" customHeight="1" x14ac:dyDescent="0.2">
      <c r="A22" s="74">
        <v>17</v>
      </c>
      <c r="B22" s="70"/>
      <c r="C22" s="71"/>
      <c r="D22" s="101">
        <f>SUMIFS(Budget!F$7:F$106,Budget!E$7:E$106,B22)</f>
        <v>0</v>
      </c>
      <c r="E22" s="102">
        <f>SUMIFS(Budget!F$113:F$163,Budget!E$113:E$163,B22)</f>
        <v>0</v>
      </c>
      <c r="F22" s="101">
        <f>SUMIFS(Budget!F$170:F$220,Budget!E$170:E$220,B22)</f>
        <v>0</v>
      </c>
      <c r="G22" s="72">
        <f t="shared" si="2"/>
        <v>0</v>
      </c>
      <c r="H22" s="103">
        <f>SUMIFS(Budget!G$7:G$220,Budget!E$7:E$220,B22)</f>
        <v>0</v>
      </c>
      <c r="I22" s="73">
        <f t="shared" si="3"/>
        <v>0</v>
      </c>
      <c r="J22" s="100"/>
    </row>
    <row r="23" spans="1:10" ht="13.5" customHeight="1" x14ac:dyDescent="0.2">
      <c r="A23" s="74">
        <v>18</v>
      </c>
      <c r="B23" s="70"/>
      <c r="C23" s="71"/>
      <c r="D23" s="101">
        <f>SUMIFS(Budget!F$7:F$106,Budget!E$7:E$106,B23)</f>
        <v>0</v>
      </c>
      <c r="E23" s="102">
        <f>SUMIFS(Budget!F$113:F$163,Budget!E$113:E$163,B23)</f>
        <v>0</v>
      </c>
      <c r="F23" s="101">
        <f>SUMIFS(Budget!F$170:F$220,Budget!E$170:E$220,B23)</f>
        <v>0</v>
      </c>
      <c r="G23" s="72">
        <f t="shared" si="2"/>
        <v>0</v>
      </c>
      <c r="H23" s="103">
        <f>SUMIFS(Budget!G$7:G$220,Budget!E$7:E$220,B23)</f>
        <v>0</v>
      </c>
      <c r="I23" s="73">
        <f t="shared" si="3"/>
        <v>0</v>
      </c>
      <c r="J23" s="100"/>
    </row>
    <row r="24" spans="1:10" ht="13.5" customHeight="1" x14ac:dyDescent="0.2">
      <c r="A24" s="74">
        <v>19</v>
      </c>
      <c r="B24" s="70"/>
      <c r="C24" s="71"/>
      <c r="D24" s="101">
        <f>SUMIFS(Budget!F$7:F$106,Budget!E$7:E$106,B24)</f>
        <v>0</v>
      </c>
      <c r="E24" s="102">
        <f>SUMIFS(Budget!F$113:F$163,Budget!E$113:E$163,B24)</f>
        <v>0</v>
      </c>
      <c r="F24" s="101">
        <f>SUMIFS(Budget!F$170:F$220,Budget!E$170:E$220,B24)</f>
        <v>0</v>
      </c>
      <c r="G24" s="72">
        <f t="shared" si="2"/>
        <v>0</v>
      </c>
      <c r="H24" s="103">
        <f>SUMIFS(Budget!G$7:G$220,Budget!E$7:E$220,B24)</f>
        <v>0</v>
      </c>
      <c r="I24" s="73">
        <f t="shared" si="3"/>
        <v>0</v>
      </c>
      <c r="J24" s="100"/>
    </row>
    <row r="25" spans="1:10" ht="13.5" customHeight="1" x14ac:dyDescent="0.2">
      <c r="A25" s="74">
        <v>20</v>
      </c>
      <c r="B25" s="70"/>
      <c r="C25" s="71"/>
      <c r="D25" s="101">
        <f>SUMIFS(Budget!F$7:F$106,Budget!E$7:E$106,B25)</f>
        <v>0</v>
      </c>
      <c r="E25" s="102">
        <f>SUMIFS(Budget!F$113:F$163,Budget!E$113:E$163,B25)</f>
        <v>0</v>
      </c>
      <c r="F25" s="101">
        <f>SUMIFS(Budget!F$170:F$220,Budget!E$170:E$220,B25)</f>
        <v>0</v>
      </c>
      <c r="G25" s="72">
        <f t="shared" si="2"/>
        <v>0</v>
      </c>
      <c r="H25" s="103">
        <f>SUMIFS(Budget!G$7:G$220,Budget!E$7:E$220,B25)</f>
        <v>0</v>
      </c>
      <c r="I25" s="73">
        <f t="shared" si="3"/>
        <v>0</v>
      </c>
      <c r="J25" s="100"/>
    </row>
    <row r="26" spans="1:10" ht="13.5" customHeight="1" x14ac:dyDescent="0.2">
      <c r="A26" s="74">
        <v>21</v>
      </c>
      <c r="B26" s="70"/>
      <c r="C26" s="71"/>
      <c r="D26" s="101">
        <f>SUMIFS(Budget!F$7:F$106,Budget!E$7:E$106,B26)</f>
        <v>0</v>
      </c>
      <c r="E26" s="102">
        <f>SUMIFS(Budget!F$113:F$163,Budget!E$113:E$163,B26)</f>
        <v>0</v>
      </c>
      <c r="F26" s="101">
        <f>SUMIFS(Budget!F$170:F$220,Budget!E$170:E$220,B26)</f>
        <v>0</v>
      </c>
      <c r="G26" s="72">
        <f t="shared" si="2"/>
        <v>0</v>
      </c>
      <c r="H26" s="103">
        <f>SUMIFS(Budget!G$7:G$220,Budget!E$7:E$220,B26)</f>
        <v>0</v>
      </c>
      <c r="I26" s="73">
        <f t="shared" si="3"/>
        <v>0</v>
      </c>
      <c r="J26" s="100"/>
    </row>
    <row r="27" spans="1:10" ht="13.5" customHeight="1" x14ac:dyDescent="0.2">
      <c r="A27" s="74">
        <v>22</v>
      </c>
      <c r="B27" s="70"/>
      <c r="C27" s="71"/>
      <c r="D27" s="101">
        <f>SUMIFS(Budget!F$7:F$106,Budget!E$7:E$106,B27)</f>
        <v>0</v>
      </c>
      <c r="E27" s="102">
        <f>SUMIFS(Budget!F$113:F$163,Budget!E$113:E$163,B27)</f>
        <v>0</v>
      </c>
      <c r="F27" s="101">
        <f>SUMIFS(Budget!F$170:F$220,Budget!E$170:E$220,B27)</f>
        <v>0</v>
      </c>
      <c r="G27" s="72">
        <f t="shared" si="2"/>
        <v>0</v>
      </c>
      <c r="H27" s="103">
        <f>SUMIFS(Budget!G$7:G$220,Budget!E$7:E$220,B27)</f>
        <v>0</v>
      </c>
      <c r="I27" s="73">
        <f t="shared" si="3"/>
        <v>0</v>
      </c>
      <c r="J27" s="100"/>
    </row>
    <row r="28" spans="1:10" ht="13.5" customHeight="1" x14ac:dyDescent="0.2">
      <c r="A28" s="74">
        <v>23</v>
      </c>
      <c r="B28" s="70"/>
      <c r="C28" s="71"/>
      <c r="D28" s="101">
        <f>SUMIFS(Budget!F$7:F$106,Budget!E$7:E$106,B28)</f>
        <v>0</v>
      </c>
      <c r="E28" s="102">
        <f>SUMIFS(Budget!F$113:F$163,Budget!E$113:E$163,B28)</f>
        <v>0</v>
      </c>
      <c r="F28" s="101">
        <f>SUMIFS(Budget!F$170:F$220,Budget!E$170:E$220,B28)</f>
        <v>0</v>
      </c>
      <c r="G28" s="72">
        <f t="shared" si="2"/>
        <v>0</v>
      </c>
      <c r="H28" s="103">
        <f>SUMIFS(Budget!G$7:G$220,Budget!E$7:E$220,B28)</f>
        <v>0</v>
      </c>
      <c r="I28" s="73">
        <f t="shared" si="3"/>
        <v>0</v>
      </c>
      <c r="J28" s="100"/>
    </row>
    <row r="29" spans="1:10" ht="13.5" customHeight="1" x14ac:dyDescent="0.2">
      <c r="A29" s="74">
        <v>24</v>
      </c>
      <c r="B29" s="70"/>
      <c r="C29" s="71"/>
      <c r="D29" s="101">
        <f>SUMIFS(Budget!F$7:F$106,Budget!E$7:E$106,B29)</f>
        <v>0</v>
      </c>
      <c r="E29" s="102">
        <f>SUMIFS(Budget!F$113:F$163,Budget!E$113:E$163,B29)</f>
        <v>0</v>
      </c>
      <c r="F29" s="101">
        <f>SUMIFS(Budget!F$170:F$220,Budget!E$170:E$220,B29)</f>
        <v>0</v>
      </c>
      <c r="G29" s="72">
        <f t="shared" si="2"/>
        <v>0</v>
      </c>
      <c r="H29" s="103">
        <f>SUMIFS(Budget!G$7:G$220,Budget!E$7:E$220,B29)</f>
        <v>0</v>
      </c>
      <c r="I29" s="73">
        <f t="shared" si="3"/>
        <v>0</v>
      </c>
      <c r="J29" s="100"/>
    </row>
    <row r="30" spans="1:10" ht="13.5" customHeight="1" thickBot="1" x14ac:dyDescent="0.25">
      <c r="A30" s="74">
        <v>25</v>
      </c>
      <c r="B30" s="70"/>
      <c r="C30" s="71"/>
      <c r="D30" s="101">
        <f>SUMIFS(Budget!F$7:F$106,Budget!E$7:E$106,B30)</f>
        <v>0</v>
      </c>
      <c r="E30" s="102">
        <f>SUMIFS(Budget!F$113:F$163,Budget!E$113:E$163,B30)</f>
        <v>0</v>
      </c>
      <c r="F30" s="101">
        <f>SUMIFS(Budget!F$170:F$220,Budget!E$170:E$220,B30)</f>
        <v>0</v>
      </c>
      <c r="G30" s="72">
        <f t="shared" si="2"/>
        <v>0</v>
      </c>
      <c r="H30" s="103">
        <f>SUMIFS(Budget!G$7:G$220,Budget!E$7:E$220,B30)</f>
        <v>0</v>
      </c>
      <c r="I30" s="73">
        <f t="shared" si="3"/>
        <v>0</v>
      </c>
      <c r="J30" s="100"/>
    </row>
    <row r="31" spans="1:10" ht="18.75" customHeight="1" thickBot="1" x14ac:dyDescent="0.25">
      <c r="A31" s="15"/>
      <c r="B31" s="207" t="s">
        <v>172</v>
      </c>
      <c r="C31" s="208"/>
      <c r="D31" s="104">
        <f t="shared" ref="D31:I31" si="4">SUM(D6:D30)</f>
        <v>0</v>
      </c>
      <c r="E31" s="105">
        <f t="shared" si="4"/>
        <v>0</v>
      </c>
      <c r="F31" s="104">
        <f t="shared" si="4"/>
        <v>0</v>
      </c>
      <c r="G31" s="104">
        <f t="shared" si="4"/>
        <v>0</v>
      </c>
      <c r="H31" s="105">
        <f t="shared" si="4"/>
        <v>0</v>
      </c>
      <c r="I31" s="75">
        <f t="shared" si="4"/>
        <v>0</v>
      </c>
      <c r="J31" s="100"/>
    </row>
    <row r="32" spans="1:10" ht="14.25" hidden="1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00"/>
    </row>
    <row r="33" spans="1:10" s="79" customFormat="1" ht="25.15" customHeight="1" x14ac:dyDescent="0.2">
      <c r="A33" s="78"/>
      <c r="B33" s="78"/>
      <c r="C33" s="78"/>
      <c r="D33" s="78"/>
      <c r="E33" s="78"/>
      <c r="F33" s="78"/>
      <c r="G33" s="78"/>
      <c r="H33" s="78"/>
      <c r="I33" s="78"/>
      <c r="J33" s="106"/>
    </row>
    <row r="34" spans="1:10" ht="25.15" customHeight="1" x14ac:dyDescent="0.2">
      <c r="A34" s="12"/>
      <c r="B34" s="12"/>
      <c r="C34" s="12"/>
      <c r="D34" s="12"/>
      <c r="E34" s="12"/>
      <c r="F34" s="12"/>
      <c r="G34" s="12"/>
      <c r="H34" s="12"/>
      <c r="I34" s="12"/>
    </row>
    <row r="35" spans="1:10" ht="25.15" hidden="1" customHeight="1" x14ac:dyDescent="0.2">
      <c r="A35" s="12"/>
      <c r="B35" s="12"/>
      <c r="C35" s="12"/>
      <c r="D35" s="12"/>
      <c r="E35" s="12"/>
      <c r="F35" s="12"/>
      <c r="G35" s="12"/>
      <c r="H35" s="12"/>
      <c r="I35" s="12"/>
    </row>
    <row r="36" spans="1:10" ht="25.15" hidden="1" customHeight="1" x14ac:dyDescent="0.2">
      <c r="A36" s="12"/>
      <c r="B36" s="12"/>
      <c r="C36" s="12"/>
      <c r="D36" s="12"/>
      <c r="E36" s="12"/>
      <c r="F36" s="12"/>
      <c r="G36" s="12"/>
      <c r="H36" s="12"/>
      <c r="I36" s="12"/>
    </row>
    <row r="37" spans="1:10" ht="14.25" hidden="1" x14ac:dyDescent="0.2">
      <c r="A37" s="12"/>
      <c r="B37" s="12"/>
      <c r="C37" s="12"/>
      <c r="D37" s="12"/>
      <c r="E37" s="12"/>
      <c r="F37" s="12"/>
      <c r="G37" s="12"/>
      <c r="H37" s="12"/>
      <c r="I37" s="12"/>
    </row>
    <row r="38" spans="1:10" ht="14.25" hidden="1" x14ac:dyDescent="0.2">
      <c r="A38" s="12"/>
      <c r="B38" s="12"/>
      <c r="C38" s="12"/>
      <c r="D38" s="12"/>
      <c r="E38" s="12"/>
      <c r="F38" s="12"/>
      <c r="G38" s="12"/>
      <c r="H38" s="12"/>
      <c r="I38" s="12"/>
    </row>
    <row r="39" spans="1:10" ht="14.25" hidden="1" x14ac:dyDescent="0.2">
      <c r="A39" s="12"/>
      <c r="B39" s="12"/>
      <c r="C39" s="12"/>
      <c r="D39" s="12"/>
      <c r="E39" s="12"/>
      <c r="F39" s="12"/>
      <c r="G39" s="12"/>
      <c r="H39" s="12"/>
      <c r="I39" s="12"/>
    </row>
    <row r="40" spans="1:10" ht="14.25" hidden="1" x14ac:dyDescent="0.2">
      <c r="A40" s="12"/>
      <c r="B40" s="12"/>
      <c r="C40" s="12"/>
      <c r="D40" s="12"/>
      <c r="E40" s="12"/>
      <c r="F40" s="12"/>
      <c r="G40" s="12"/>
      <c r="H40" s="12"/>
      <c r="I40" s="12"/>
    </row>
    <row r="41" spans="1:10" ht="14.25" hidden="1" x14ac:dyDescent="0.2">
      <c r="A41" s="12"/>
      <c r="B41" s="12"/>
      <c r="C41" s="12"/>
      <c r="D41" s="12"/>
      <c r="E41" s="12"/>
      <c r="F41" s="12"/>
      <c r="G41" s="12"/>
      <c r="H41" s="12"/>
      <c r="I41" s="12"/>
    </row>
    <row r="42" spans="1:10" ht="14.25" hidden="1" x14ac:dyDescent="0.2">
      <c r="A42" s="12"/>
      <c r="B42" s="12"/>
      <c r="C42" s="12"/>
      <c r="D42" s="12"/>
      <c r="E42" s="12"/>
      <c r="F42" s="12"/>
      <c r="G42" s="12"/>
      <c r="H42" s="12"/>
      <c r="I42" s="12"/>
    </row>
    <row r="43" spans="1:10" ht="14.25" hidden="1" x14ac:dyDescent="0.2">
      <c r="A43" s="12"/>
      <c r="B43" s="12"/>
      <c r="C43" s="12"/>
      <c r="D43" s="12"/>
      <c r="E43" s="12"/>
      <c r="F43" s="12"/>
      <c r="G43" s="12"/>
      <c r="H43" s="12"/>
      <c r="I43" s="12"/>
    </row>
    <row r="44" spans="1:10" ht="14.25" hidden="1" x14ac:dyDescent="0.2">
      <c r="A44" s="12"/>
      <c r="B44" s="12"/>
      <c r="C44" s="12"/>
      <c r="D44" s="12"/>
      <c r="E44" s="12"/>
      <c r="F44" s="12"/>
      <c r="G44" s="12"/>
      <c r="H44" s="12"/>
      <c r="I44" s="12"/>
    </row>
    <row r="45" spans="1:10" ht="14.25" hidden="1" x14ac:dyDescent="0.2">
      <c r="A45" s="12"/>
      <c r="B45" s="12"/>
      <c r="C45" s="12"/>
      <c r="D45" s="12"/>
      <c r="E45" s="12"/>
      <c r="F45" s="12"/>
      <c r="G45" s="12"/>
      <c r="H45" s="12"/>
      <c r="I45" s="12"/>
    </row>
    <row r="46" spans="1:10" ht="14.25" hidden="1" x14ac:dyDescent="0.2">
      <c r="A46" s="12"/>
      <c r="B46" s="12"/>
      <c r="C46" s="12"/>
      <c r="D46" s="12"/>
      <c r="E46" s="12"/>
      <c r="F46" s="12"/>
      <c r="G46" s="12"/>
      <c r="H46" s="12"/>
      <c r="I46" s="12"/>
    </row>
    <row r="47" spans="1:10" ht="14.25" hidden="1" x14ac:dyDescent="0.2">
      <c r="A47" s="12"/>
      <c r="B47" s="12"/>
      <c r="C47" s="12"/>
      <c r="D47" s="12"/>
      <c r="E47" s="12"/>
      <c r="F47" s="12"/>
      <c r="G47" s="12"/>
      <c r="H47" s="12"/>
      <c r="I47" s="12"/>
    </row>
    <row r="48" spans="1:10" ht="14.25" hidden="1" x14ac:dyDescent="0.2">
      <c r="A48" s="12"/>
      <c r="B48" s="12"/>
      <c r="C48" s="12"/>
      <c r="D48" s="12"/>
      <c r="E48" s="12"/>
      <c r="F48" s="12"/>
      <c r="G48" s="12"/>
      <c r="H48" s="12"/>
      <c r="I48" s="12"/>
    </row>
    <row r="49" spans="1:9" ht="14.25" hidden="1" x14ac:dyDescent="0.2">
      <c r="A49" s="12"/>
      <c r="B49" s="12"/>
      <c r="C49" s="12"/>
      <c r="D49" s="12"/>
      <c r="E49" s="12"/>
      <c r="F49" s="12"/>
      <c r="G49" s="12"/>
      <c r="H49" s="12"/>
      <c r="I49" s="12"/>
    </row>
    <row r="50" spans="1:9" ht="14.25" hidden="1" x14ac:dyDescent="0.2">
      <c r="A50" s="12"/>
      <c r="B50" s="12"/>
      <c r="C50" s="12"/>
      <c r="D50" s="12"/>
      <c r="E50" s="12"/>
      <c r="F50" s="12"/>
      <c r="G50" s="12"/>
      <c r="H50" s="12"/>
      <c r="I50" s="12"/>
    </row>
    <row r="51" spans="1:9" ht="14.25" hidden="1" x14ac:dyDescent="0.2">
      <c r="A51" s="12"/>
      <c r="B51" s="12"/>
      <c r="C51" s="12"/>
      <c r="D51" s="12"/>
      <c r="E51" s="12"/>
      <c r="F51" s="12"/>
      <c r="G51" s="12"/>
      <c r="H51" s="12"/>
      <c r="I51" s="12"/>
    </row>
    <row r="52" spans="1:9" ht="14.25" hidden="1" x14ac:dyDescent="0.2">
      <c r="A52" s="12"/>
      <c r="B52" s="12"/>
      <c r="C52" s="12"/>
      <c r="D52" s="12"/>
      <c r="E52" s="12"/>
      <c r="F52" s="12"/>
      <c r="G52" s="12"/>
      <c r="H52" s="12"/>
      <c r="I52" s="12"/>
    </row>
  </sheetData>
  <sheetProtection algorithmName="SHA-512" hashValue="5EHoXzg+jLRIAB0aaXgxmPff6YxFquoGUYGOP0FKEwvddmksq+h0Sh8be2ki/wDVYwqKhVvUW696gQvlIID+iA==" saltValue="xYDnL+QOM71N8j2wE9IB1Q==" spinCount="100000" sheet="1" objects="1" scenarios="1"/>
  <mergeCells count="11">
    <mergeCell ref="I3:I4"/>
    <mergeCell ref="B31:C31"/>
    <mergeCell ref="D1:H1"/>
    <mergeCell ref="A3:A4"/>
    <mergeCell ref="B3:B4"/>
    <mergeCell ref="C3:C4"/>
    <mergeCell ref="D3:D4"/>
    <mergeCell ref="E3:E4"/>
    <mergeCell ref="F3:F4"/>
    <mergeCell ref="H3:H4"/>
    <mergeCell ref="G3:G4"/>
  </mergeCells>
  <phoneticPr fontId="28" type="noConversion"/>
  <conditionalFormatting sqref="D6:D30 H6:H30">
    <cfRule type="expression" dxfId="7" priority="30">
      <formula>$C6:XFD30&lt;&gt;"Overig"</formula>
    </cfRule>
  </conditionalFormatting>
  <conditionalFormatting sqref="D31">
    <cfRule type="expression" dxfId="6" priority="5">
      <formula>$C31:XFD48&lt;&gt;"Overig"</formula>
    </cfRule>
  </conditionalFormatting>
  <conditionalFormatting sqref="E6:G30">
    <cfRule type="expression" dxfId="5" priority="33">
      <formula>B6:$C30&lt;&gt;"Overig"</formula>
    </cfRule>
  </conditionalFormatting>
  <conditionalFormatting sqref="E31:G31">
    <cfRule type="expression" dxfId="4" priority="9">
      <formula>$A31:D35&lt;&gt;"Overig"</formula>
    </cfRule>
  </conditionalFormatting>
  <conditionalFormatting sqref="G31">
    <cfRule type="expression" dxfId="3" priority="21">
      <formula>$A31:G35&lt;&gt;"Overig"</formula>
    </cfRule>
  </conditionalFormatting>
  <conditionalFormatting sqref="H31">
    <cfRule type="expression" dxfId="2" priority="16">
      <formula>$A31:F35&lt;&gt;"Overig"</formula>
    </cfRule>
  </conditionalFormatting>
  <pageMargins left="0.7" right="0.7" top="0.75" bottom="0.75" header="0.3" footer="0.3"/>
  <pageSetup scale="58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66F2BA3-20A5-43DD-9E9E-FFDDFA25D68A}">
          <x14:formula1>
            <xm:f>hulpsheets!$H$1:$H$12</xm:f>
          </x14:formula1>
          <xm:sqref>C6:C30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3">
    <pageSetUpPr fitToPage="1"/>
  </sheetPr>
  <dimension ref="A1:N115"/>
  <sheetViews>
    <sheetView tabSelected="1" zoomScale="90" zoomScaleNormal="90" workbookViewId="0">
      <selection activeCell="J59" sqref="J59"/>
    </sheetView>
  </sheetViews>
  <sheetFormatPr defaultColWidth="0" defaultRowHeight="14.25" zeroHeight="1" outlineLevelRow="1" x14ac:dyDescent="0.2"/>
  <cols>
    <col min="1" max="1" width="5.140625" style="13" customWidth="1"/>
    <col min="2" max="3" width="21.42578125" style="13" customWidth="1"/>
    <col min="4" max="4" width="20.42578125" style="13" customWidth="1"/>
    <col min="5" max="5" width="15.5703125" style="13" customWidth="1"/>
    <col min="6" max="6" width="19.42578125" style="13" customWidth="1"/>
    <col min="7" max="7" width="25.28515625" style="13" customWidth="1"/>
    <col min="8" max="8" width="23.5703125" style="13" customWidth="1"/>
    <col min="9" max="9" width="14" style="13" customWidth="1"/>
    <col min="10" max="10" width="26.140625" style="13" customWidth="1"/>
    <col min="11" max="11" width="29.42578125" style="13" customWidth="1"/>
    <col min="12" max="12" width="29.85546875" style="13" customWidth="1"/>
    <col min="13" max="13" width="21.42578125" style="12" customWidth="1"/>
    <col min="14" max="14" width="1.42578125" style="13" customWidth="1"/>
    <col min="15" max="16384" width="21.42578125" style="13" hidden="1"/>
  </cols>
  <sheetData>
    <row r="1" spans="1:14" ht="26.25" x14ac:dyDescent="0.2">
      <c r="A1" s="11" t="s">
        <v>50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N1" s="12"/>
    </row>
    <row r="2" spans="1:14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N2" s="12"/>
    </row>
    <row r="3" spans="1:14" x14ac:dyDescent="0.2">
      <c r="A3" s="14" t="s">
        <v>127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2"/>
    </row>
    <row r="4" spans="1:14" ht="15" thickBot="1" x14ac:dyDescent="0.25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2"/>
    </row>
    <row r="5" spans="1:14" ht="12.75" customHeight="1" x14ac:dyDescent="0.2">
      <c r="A5" s="229" t="s">
        <v>0</v>
      </c>
      <c r="B5" s="231" t="s">
        <v>141</v>
      </c>
      <c r="C5" s="224" t="s">
        <v>128</v>
      </c>
      <c r="D5" s="224" t="s">
        <v>129</v>
      </c>
      <c r="E5" s="231" t="s">
        <v>130</v>
      </c>
      <c r="F5" s="224" t="s">
        <v>131</v>
      </c>
      <c r="G5" s="224" t="s">
        <v>132</v>
      </c>
      <c r="H5" s="224" t="s">
        <v>133</v>
      </c>
      <c r="I5" s="224" t="s">
        <v>134</v>
      </c>
      <c r="J5" s="224" t="s">
        <v>135</v>
      </c>
      <c r="K5" s="224" t="s">
        <v>136</v>
      </c>
      <c r="L5" s="224" t="s">
        <v>137</v>
      </c>
      <c r="M5" s="226" t="s">
        <v>138</v>
      </c>
      <c r="N5" s="12"/>
    </row>
    <row r="6" spans="1:14" ht="18" customHeight="1" thickBot="1" x14ac:dyDescent="0.25">
      <c r="A6" s="230"/>
      <c r="B6" s="232"/>
      <c r="C6" s="225"/>
      <c r="D6" s="225"/>
      <c r="E6" s="232"/>
      <c r="F6" s="225"/>
      <c r="G6" s="225"/>
      <c r="H6" s="225"/>
      <c r="I6" s="225"/>
      <c r="J6" s="225"/>
      <c r="K6" s="225"/>
      <c r="L6" s="225"/>
      <c r="M6" s="227"/>
      <c r="N6" s="12"/>
    </row>
    <row r="7" spans="1:14" x14ac:dyDescent="0.2">
      <c r="A7" s="170">
        <v>1</v>
      </c>
      <c r="B7" s="201"/>
      <c r="C7" s="71"/>
      <c r="D7" s="67"/>
      <c r="E7" s="67"/>
      <c r="F7" s="164"/>
      <c r="G7" s="171">
        <f>IFERROR(IF(D7="VSNU",INDEX(Tabel_VSNU,MATCH($F7,hulpsheets!$A$15:$A$111,0),MATCH($E7,hulpsheets!$A$15:$F$15,0)),IF(D7="NFU",INDEX(Tabel_NFU,MATCH($F7,hulpsheets!$H$15:$H$111,0),MATCH($E7,hulpsheets!$H$15:$N$15,0)),IF(D7="Overig",0,0))),0)</f>
        <v>0</v>
      </c>
      <c r="H7" s="108"/>
      <c r="I7" s="172"/>
      <c r="J7" s="165">
        <f t="shared" ref="J7:J18" si="0">IF(G7&gt;0,G7*I7,H7*F7*I7)</f>
        <v>0</v>
      </c>
      <c r="K7" s="165">
        <f t="shared" ref="K7:K18" si="1">IF(D7="Overig",J7*0.4,0)</f>
        <v>0</v>
      </c>
      <c r="L7" s="166"/>
      <c r="M7" s="165">
        <f t="shared" ref="M7:M18" si="2">IF(D7="Overig",((J7+K7)*(1+L7)),J7)</f>
        <v>0</v>
      </c>
      <c r="N7" s="12"/>
    </row>
    <row r="8" spans="1:14" x14ac:dyDescent="0.2">
      <c r="A8" s="167">
        <v>2</v>
      </c>
      <c r="B8" s="63"/>
      <c r="C8" s="71"/>
      <c r="D8" s="64"/>
      <c r="E8" s="64"/>
      <c r="F8" s="65"/>
      <c r="G8" s="168">
        <f>IFERROR(IF(D8="VSNU",INDEX(Tabel_VSNU,MATCH($F8,hulpsheets!$A$15:$A$111,0),MATCH($E8,hulpsheets!$A$15:$F$15,0)),IF(D8="NFU",INDEX(Tabel_NFU,MATCH($F8,hulpsheets!$H$15:$H$111,0),MATCH($E8,hulpsheets!$H$15:$N$15,0)),IF(D8="Overig",0,0))),0)</f>
        <v>0</v>
      </c>
      <c r="H8" s="23"/>
      <c r="I8" s="169"/>
      <c r="J8" s="1">
        <f t="shared" si="0"/>
        <v>0</v>
      </c>
      <c r="K8" s="1">
        <f t="shared" si="1"/>
        <v>0</v>
      </c>
      <c r="L8" s="163"/>
      <c r="M8" s="1">
        <f t="shared" si="2"/>
        <v>0</v>
      </c>
      <c r="N8" s="12"/>
    </row>
    <row r="9" spans="1:14" x14ac:dyDescent="0.2">
      <c r="A9" s="167">
        <v>3</v>
      </c>
      <c r="B9" s="63"/>
      <c r="C9" s="71"/>
      <c r="D9" s="64"/>
      <c r="E9" s="64"/>
      <c r="F9" s="65"/>
      <c r="G9" s="168">
        <f>IFERROR(IF(D9="VSNU",INDEX(Tabel_VSNU,MATCH($F9,hulpsheets!$A$15:$A$111,0),MATCH($E9,hulpsheets!$A$15:$F$15,0)),IF(D9="NFU",INDEX(Tabel_NFU,MATCH($F9,hulpsheets!$H$15:$H$111,0),MATCH($E9,hulpsheets!$H$15:$N$15,0)),IF(D9="Overig",0,0))),0)</f>
        <v>0</v>
      </c>
      <c r="H9" s="23"/>
      <c r="I9" s="169"/>
      <c r="J9" s="1">
        <f t="shared" si="0"/>
        <v>0</v>
      </c>
      <c r="K9" s="1">
        <f t="shared" si="1"/>
        <v>0</v>
      </c>
      <c r="L9" s="163"/>
      <c r="M9" s="1">
        <f t="shared" si="2"/>
        <v>0</v>
      </c>
      <c r="N9" s="12"/>
    </row>
    <row r="10" spans="1:14" x14ac:dyDescent="0.2">
      <c r="A10" s="167">
        <v>4</v>
      </c>
      <c r="B10" s="63"/>
      <c r="C10" s="71"/>
      <c r="D10" s="64"/>
      <c r="E10" s="64"/>
      <c r="F10" s="65"/>
      <c r="G10" s="168">
        <f>IFERROR(IF(D10="VSNU",INDEX(Tabel_VSNU,MATCH($F10,hulpsheets!$A$15:$A$111,0),MATCH($E10,hulpsheets!$A$15:$F$15,0)),IF(D10="NFU",INDEX(Tabel_NFU,MATCH($F10,hulpsheets!$H$15:$H$111,0),MATCH($E10,hulpsheets!$H$15:$N$15,0)),IF(D10="Overig",0,0))),0)</f>
        <v>0</v>
      </c>
      <c r="H10" s="23"/>
      <c r="I10" s="169"/>
      <c r="J10" s="1">
        <f t="shared" si="0"/>
        <v>0</v>
      </c>
      <c r="K10" s="1">
        <f t="shared" si="1"/>
        <v>0</v>
      </c>
      <c r="L10" s="163"/>
      <c r="M10" s="1">
        <f t="shared" si="2"/>
        <v>0</v>
      </c>
      <c r="N10" s="12"/>
    </row>
    <row r="11" spans="1:14" x14ac:dyDescent="0.2">
      <c r="A11" s="167">
        <v>5</v>
      </c>
      <c r="B11" s="63"/>
      <c r="C11" s="71"/>
      <c r="D11" s="64"/>
      <c r="E11" s="64"/>
      <c r="F11" s="65"/>
      <c r="G11" s="168">
        <f>IFERROR(IF(D11="VSNU",INDEX(Tabel_VSNU,MATCH($F11,hulpsheets!$A$15:$A$111,0),MATCH($E11,hulpsheets!$A$15:$F$15,0)),IF(D11="NFU",INDEX(Tabel_NFU,MATCH($F11,hulpsheets!$H$15:$H$111,0),MATCH($E11,hulpsheets!$H$15:$N$15,0)),IF(D11="Overig",0,0))),0)</f>
        <v>0</v>
      </c>
      <c r="H11" s="23"/>
      <c r="I11" s="169"/>
      <c r="J11" s="1">
        <f t="shared" si="0"/>
        <v>0</v>
      </c>
      <c r="K11" s="1">
        <f t="shared" si="1"/>
        <v>0</v>
      </c>
      <c r="L11" s="163"/>
      <c r="M11" s="1">
        <f t="shared" si="2"/>
        <v>0</v>
      </c>
      <c r="N11" s="12"/>
    </row>
    <row r="12" spans="1:14" x14ac:dyDescent="0.2">
      <c r="A12" s="167">
        <v>6</v>
      </c>
      <c r="B12" s="63"/>
      <c r="C12" s="71"/>
      <c r="D12" s="64"/>
      <c r="E12" s="64"/>
      <c r="F12" s="65"/>
      <c r="G12" s="168">
        <f>IFERROR(IF(D12="VSNU",INDEX(Tabel_VSNU,MATCH($F12,hulpsheets!$A$15:$A$111,0),MATCH($E12,hulpsheets!$A$15:$F$15,0)),IF(D12="NFU",INDEX(Tabel_NFU,MATCH($F12,hulpsheets!$H$15:$H$111,0),MATCH($E12,hulpsheets!$H$15:$N$15,0)),IF(D12="Overig",0,0))),0)</f>
        <v>0</v>
      </c>
      <c r="H12" s="23"/>
      <c r="I12" s="169"/>
      <c r="J12" s="1">
        <f t="shared" si="0"/>
        <v>0</v>
      </c>
      <c r="K12" s="1">
        <f t="shared" si="1"/>
        <v>0</v>
      </c>
      <c r="L12" s="163"/>
      <c r="M12" s="1">
        <f t="shared" si="2"/>
        <v>0</v>
      </c>
      <c r="N12" s="12"/>
    </row>
    <row r="13" spans="1:14" x14ac:dyDescent="0.2">
      <c r="A13" s="167">
        <v>7</v>
      </c>
      <c r="B13" s="63"/>
      <c r="C13" s="71"/>
      <c r="D13" s="64"/>
      <c r="E13" s="64"/>
      <c r="F13" s="65"/>
      <c r="G13" s="168">
        <f>IFERROR(IF(D13="VSNU",INDEX(Tabel_VSNU,MATCH($F13,hulpsheets!$A$15:$A$111,0),MATCH($E13,hulpsheets!$A$15:$F$15,0)),IF(D13="NFU",INDEX(Tabel_NFU,MATCH($F13,hulpsheets!$H$15:$H$111,0),MATCH($E13,hulpsheets!$H$15:$N$15,0)),IF(D13="Overig",0,0))),0)</f>
        <v>0</v>
      </c>
      <c r="H13" s="23"/>
      <c r="I13" s="169"/>
      <c r="J13" s="1">
        <f t="shared" si="0"/>
        <v>0</v>
      </c>
      <c r="K13" s="1">
        <f t="shared" si="1"/>
        <v>0</v>
      </c>
      <c r="L13" s="163"/>
      <c r="M13" s="1">
        <f t="shared" si="2"/>
        <v>0</v>
      </c>
      <c r="N13" s="12"/>
    </row>
    <row r="14" spans="1:14" x14ac:dyDescent="0.2">
      <c r="A14" s="167">
        <v>8</v>
      </c>
      <c r="B14" s="63"/>
      <c r="C14" s="71"/>
      <c r="D14" s="64"/>
      <c r="E14" s="64"/>
      <c r="F14" s="65"/>
      <c r="G14" s="168">
        <f>IFERROR(IF(D14="VSNU",INDEX(Tabel_VSNU,MATCH($F14,hulpsheets!$A$15:$A$111,0),MATCH($E14,hulpsheets!$A$15:$F$15,0)),IF(D14="NFU",INDEX(Tabel_NFU,MATCH($F14,hulpsheets!$H$15:$H$111,0),MATCH($E14,hulpsheets!$H$15:$N$15,0)),IF(D14="Overig",0,0))),0)</f>
        <v>0</v>
      </c>
      <c r="H14" s="23"/>
      <c r="I14" s="169"/>
      <c r="J14" s="1">
        <f t="shared" si="0"/>
        <v>0</v>
      </c>
      <c r="K14" s="1">
        <f t="shared" si="1"/>
        <v>0</v>
      </c>
      <c r="L14" s="163"/>
      <c r="M14" s="1">
        <f t="shared" si="2"/>
        <v>0</v>
      </c>
      <c r="N14" s="12"/>
    </row>
    <row r="15" spans="1:14" x14ac:dyDescent="0.2">
      <c r="A15" s="167">
        <v>9</v>
      </c>
      <c r="B15" s="63"/>
      <c r="C15" s="71"/>
      <c r="D15" s="64"/>
      <c r="E15" s="64"/>
      <c r="F15" s="65"/>
      <c r="G15" s="168">
        <f>IFERROR(IF(D15="VSNU",INDEX(Tabel_VSNU,MATCH($F15,hulpsheets!$A$15:$A$111,0),MATCH($E15,hulpsheets!$A$15:$F$15,0)),IF(D15="NFU",INDEX(Tabel_NFU,MATCH($F15,hulpsheets!$H$15:$H$111,0),MATCH($E15,hulpsheets!$H$15:$N$15,0)),IF(D15="Overig",0,0))),0)</f>
        <v>0</v>
      </c>
      <c r="H15" s="23"/>
      <c r="I15" s="169"/>
      <c r="J15" s="1">
        <f t="shared" si="0"/>
        <v>0</v>
      </c>
      <c r="K15" s="1">
        <f t="shared" si="1"/>
        <v>0</v>
      </c>
      <c r="L15" s="163"/>
      <c r="M15" s="1">
        <f t="shared" si="2"/>
        <v>0</v>
      </c>
      <c r="N15" s="12"/>
    </row>
    <row r="16" spans="1:14" x14ac:dyDescent="0.2">
      <c r="A16" s="167">
        <v>10</v>
      </c>
      <c r="B16" s="63"/>
      <c r="C16" s="71"/>
      <c r="D16" s="64"/>
      <c r="E16" s="64"/>
      <c r="F16" s="65"/>
      <c r="G16" s="168">
        <f>IFERROR(IF(D16="VSNU",INDEX(Tabel_VSNU,MATCH($F16,hulpsheets!$A$15:$A$111,0),MATCH($E16,hulpsheets!$A$15:$F$15,0)),IF(D16="NFU",INDEX(Tabel_NFU,MATCH($F16,hulpsheets!$H$15:$H$111,0),MATCH($E16,hulpsheets!$H$15:$N$15,0)),IF(D16="Overig",0,0))),0)</f>
        <v>0</v>
      </c>
      <c r="H16" s="23"/>
      <c r="I16" s="169"/>
      <c r="J16" s="1">
        <f t="shared" si="0"/>
        <v>0</v>
      </c>
      <c r="K16" s="1">
        <f t="shared" si="1"/>
        <v>0</v>
      </c>
      <c r="L16" s="163"/>
      <c r="M16" s="1">
        <f t="shared" si="2"/>
        <v>0</v>
      </c>
      <c r="N16" s="12"/>
    </row>
    <row r="17" spans="1:14" x14ac:dyDescent="0.2">
      <c r="A17" s="167">
        <v>11</v>
      </c>
      <c r="B17" s="63"/>
      <c r="C17" s="71"/>
      <c r="D17" s="64"/>
      <c r="E17" s="64"/>
      <c r="F17" s="65"/>
      <c r="G17" s="168">
        <f>IFERROR(IF(D17="VSNU",INDEX(Tabel_VSNU,MATCH($F17,hulpsheets!$A$15:$A$111,0),MATCH($E17,hulpsheets!$A$15:$F$15,0)),IF(D17="NFU",INDEX(Tabel_NFU,MATCH($F17,hulpsheets!$H$15:$H$111,0),MATCH($E17,hulpsheets!$H$15:$N$15,0)),IF(D17="Overig",0,0))),0)</f>
        <v>0</v>
      </c>
      <c r="H17" s="23"/>
      <c r="I17" s="169"/>
      <c r="J17" s="1">
        <f t="shared" si="0"/>
        <v>0</v>
      </c>
      <c r="K17" s="1">
        <f t="shared" si="1"/>
        <v>0</v>
      </c>
      <c r="L17" s="163"/>
      <c r="M17" s="1">
        <f t="shared" si="2"/>
        <v>0</v>
      </c>
      <c r="N17" s="12"/>
    </row>
    <row r="18" spans="1:14" x14ac:dyDescent="0.2">
      <c r="A18" s="167">
        <v>12</v>
      </c>
      <c r="B18" s="63"/>
      <c r="C18" s="71"/>
      <c r="D18" s="64"/>
      <c r="E18" s="64"/>
      <c r="F18" s="65"/>
      <c r="G18" s="168">
        <f>IFERROR(IF(D18="VSNU",INDEX(Tabel_VSNU,MATCH($F18,hulpsheets!$A$15:$A$111,0),MATCH($E18,hulpsheets!$A$15:$F$15,0)),IF(D18="NFU",INDEX(Tabel_NFU,MATCH($F18,hulpsheets!$H$15:$H$111,0),MATCH($E18,hulpsheets!$H$15:$N$15,0)),IF(D18="Overig",0,0))),0)</f>
        <v>0</v>
      </c>
      <c r="H18" s="23"/>
      <c r="I18" s="169"/>
      <c r="J18" s="1">
        <f t="shared" si="0"/>
        <v>0</v>
      </c>
      <c r="K18" s="1">
        <f t="shared" si="1"/>
        <v>0</v>
      </c>
      <c r="L18" s="163"/>
      <c r="M18" s="1">
        <f t="shared" si="2"/>
        <v>0</v>
      </c>
      <c r="N18" s="12"/>
    </row>
    <row r="19" spans="1:14" x14ac:dyDescent="0.2">
      <c r="A19" s="167">
        <v>13</v>
      </c>
      <c r="B19" s="63"/>
      <c r="C19" s="71"/>
      <c r="D19" s="64"/>
      <c r="E19" s="64"/>
      <c r="F19" s="65"/>
      <c r="G19" s="168">
        <f>IFERROR(IF(D19="VSNU",INDEX(Tabel_VSNU,MATCH($F19,hulpsheets!$A$15:$A$111,0),MATCH($E19,hulpsheets!$A$15:$F$15,0)),IF(D19="NFU",INDEX(Tabel_NFU,MATCH($F19,hulpsheets!$H$15:$H$111,0),MATCH($E19,hulpsheets!$H$15:$N$15,0)),IF(D19="Overig",0,0))),0)</f>
        <v>0</v>
      </c>
      <c r="H19" s="23"/>
      <c r="I19" s="169"/>
      <c r="J19" s="1">
        <f>IF(G19&gt;0,G19*I19,H19*F19*I19)</f>
        <v>0</v>
      </c>
      <c r="K19" s="1">
        <f>IF(D19="Overig",J19*0.4,0)</f>
        <v>0</v>
      </c>
      <c r="L19" s="163"/>
      <c r="M19" s="1">
        <f>IF(D19="Overig",((J19+K19)*(1+L19)),J19)</f>
        <v>0</v>
      </c>
      <c r="N19" s="12"/>
    </row>
    <row r="20" spans="1:14" x14ac:dyDescent="0.2">
      <c r="A20" s="167">
        <v>14</v>
      </c>
      <c r="B20" s="63"/>
      <c r="C20" s="71"/>
      <c r="D20" s="64"/>
      <c r="E20" s="64"/>
      <c r="F20" s="65"/>
      <c r="G20" s="168">
        <f>IFERROR(IF(D20="VSNU",INDEX(Tabel_VSNU,MATCH($F20,hulpsheets!$A$15:$A$111,0),MATCH($E20,hulpsheets!$A$15:$F$15,0)),IF(D20="NFU",INDEX(Tabel_NFU,MATCH($F20,hulpsheets!$H$15:$H$111,0),MATCH($E20,hulpsheets!$H$15:$N$15,0)),IF(D20="Overig",0,0))),0)</f>
        <v>0</v>
      </c>
      <c r="H20" s="23"/>
      <c r="I20" s="169"/>
      <c r="J20" s="1">
        <f>IF(G20&gt;0,G20*I20,H20*F20*I20)</f>
        <v>0</v>
      </c>
      <c r="K20" s="1">
        <f>IF(D20="Overig",J20*0.4,0)</f>
        <v>0</v>
      </c>
      <c r="L20" s="163"/>
      <c r="M20" s="1">
        <f>IF(D20="Overig",((J20+K20)*(1+L20)),J20)</f>
        <v>0</v>
      </c>
      <c r="N20" s="12"/>
    </row>
    <row r="21" spans="1:14" x14ac:dyDescent="0.2">
      <c r="A21" s="167">
        <v>15</v>
      </c>
      <c r="B21" s="63"/>
      <c r="C21" s="71"/>
      <c r="D21" s="64"/>
      <c r="E21" s="64"/>
      <c r="F21" s="65"/>
      <c r="G21" s="168">
        <f>IFERROR(IF(D21="VSNU",INDEX(Tabel_VSNU,MATCH($F21,hulpsheets!$A$15:$A$111,0),MATCH($E21,hulpsheets!$A$15:$F$15,0)),IF(D21="NFU",INDEX(Tabel_NFU,MATCH($F21,hulpsheets!$H$15:$H$111,0),MATCH($E21,hulpsheets!$H$15:$N$15,0)),IF(D21="Overig",0,0))),0)</f>
        <v>0</v>
      </c>
      <c r="H21" s="23"/>
      <c r="I21" s="169"/>
      <c r="J21" s="1">
        <f t="shared" ref="J21:J46" si="3">IF(G21&gt;0,G21*I21,H21*F21*I21)</f>
        <v>0</v>
      </c>
      <c r="K21" s="1">
        <f t="shared" ref="K21:K46" si="4">IF(D21="Overig",J21*0.4,0)</f>
        <v>0</v>
      </c>
      <c r="L21" s="163"/>
      <c r="M21" s="1">
        <f t="shared" ref="M21:M46" si="5">IF(D21="Overig",((J21+K21)*(1+L21)),J21)</f>
        <v>0</v>
      </c>
      <c r="N21" s="12"/>
    </row>
    <row r="22" spans="1:14" x14ac:dyDescent="0.2">
      <c r="A22" s="167">
        <v>16</v>
      </c>
      <c r="B22" s="63"/>
      <c r="C22" s="71"/>
      <c r="D22" s="64"/>
      <c r="E22" s="64"/>
      <c r="F22" s="65"/>
      <c r="G22" s="168">
        <f>IFERROR(IF(D22="VSNU",INDEX(Tabel_VSNU,MATCH($F22,hulpsheets!$A$15:$A$111,0),MATCH($E22,hulpsheets!$A$15:$F$15,0)),IF(D22="NFU",INDEX(Tabel_NFU,MATCH($F22,hulpsheets!$H$15:$H$111,0),MATCH($E22,hulpsheets!$H$15:$N$15,0)),IF(D22="Overig",0,0))),0)</f>
        <v>0</v>
      </c>
      <c r="H22" s="23"/>
      <c r="I22" s="169"/>
      <c r="J22" s="1">
        <f t="shared" si="3"/>
        <v>0</v>
      </c>
      <c r="K22" s="1">
        <f t="shared" si="4"/>
        <v>0</v>
      </c>
      <c r="L22" s="163"/>
      <c r="M22" s="1">
        <f t="shared" si="5"/>
        <v>0</v>
      </c>
      <c r="N22" s="12"/>
    </row>
    <row r="23" spans="1:14" x14ac:dyDescent="0.2">
      <c r="A23" s="167">
        <v>17</v>
      </c>
      <c r="B23" s="63"/>
      <c r="C23" s="71"/>
      <c r="D23" s="64"/>
      <c r="E23" s="64"/>
      <c r="F23" s="65"/>
      <c r="G23" s="168">
        <f>IFERROR(IF(D23="VSNU",INDEX(Tabel_VSNU,MATCH($F23,hulpsheets!$A$15:$A$111,0),MATCH($E23,hulpsheets!$A$15:$F$15,0)),IF(D23="NFU",INDEX(Tabel_NFU,MATCH($F23,hulpsheets!$H$15:$H$111,0),MATCH($E23,hulpsheets!$H$15:$N$15,0)),IF(D23="Overig",0,0))),0)</f>
        <v>0</v>
      </c>
      <c r="H23" s="23"/>
      <c r="I23" s="169"/>
      <c r="J23" s="1">
        <f t="shared" si="3"/>
        <v>0</v>
      </c>
      <c r="K23" s="1">
        <f t="shared" si="4"/>
        <v>0</v>
      </c>
      <c r="L23" s="163"/>
      <c r="M23" s="1">
        <f t="shared" si="5"/>
        <v>0</v>
      </c>
      <c r="N23" s="12"/>
    </row>
    <row r="24" spans="1:14" x14ac:dyDescent="0.2">
      <c r="A24" s="167">
        <v>18</v>
      </c>
      <c r="B24" s="63"/>
      <c r="C24" s="71"/>
      <c r="D24" s="64"/>
      <c r="E24" s="64"/>
      <c r="F24" s="65"/>
      <c r="G24" s="168">
        <f>IFERROR(IF(D24="VSNU",INDEX(Tabel_VSNU,MATCH($F24,hulpsheets!$A$15:$A$111,0),MATCH($E24,hulpsheets!$A$15:$F$15,0)),IF(D24="NFU",INDEX(Tabel_NFU,MATCH($F24,hulpsheets!$H$15:$H$111,0),MATCH($E24,hulpsheets!$H$15:$N$15,0)),IF(D24="Overig",0,0))),0)</f>
        <v>0</v>
      </c>
      <c r="H24" s="23"/>
      <c r="I24" s="169"/>
      <c r="J24" s="1">
        <f t="shared" si="3"/>
        <v>0</v>
      </c>
      <c r="K24" s="1">
        <f t="shared" si="4"/>
        <v>0</v>
      </c>
      <c r="L24" s="163"/>
      <c r="M24" s="1">
        <f t="shared" si="5"/>
        <v>0</v>
      </c>
      <c r="N24" s="12"/>
    </row>
    <row r="25" spans="1:14" x14ac:dyDescent="0.2">
      <c r="A25" s="167">
        <v>19</v>
      </c>
      <c r="B25" s="63"/>
      <c r="C25" s="71"/>
      <c r="D25" s="64"/>
      <c r="E25" s="64"/>
      <c r="F25" s="65"/>
      <c r="G25" s="168">
        <f>IFERROR(IF(D25="VSNU",INDEX(Tabel_VSNU,MATCH($F25,hulpsheets!$A$15:$A$111,0),MATCH($E25,hulpsheets!$A$15:$F$15,0)),IF(D25="NFU",INDEX(Tabel_NFU,MATCH($F25,hulpsheets!$H$15:$H$111,0),MATCH($E25,hulpsheets!$H$15:$N$15,0)),IF(D25="Overig",0,0))),0)</f>
        <v>0</v>
      </c>
      <c r="H25" s="23"/>
      <c r="I25" s="169"/>
      <c r="J25" s="1">
        <f t="shared" si="3"/>
        <v>0</v>
      </c>
      <c r="K25" s="1">
        <f t="shared" si="4"/>
        <v>0</v>
      </c>
      <c r="L25" s="163"/>
      <c r="M25" s="1">
        <f t="shared" si="5"/>
        <v>0</v>
      </c>
      <c r="N25" s="12"/>
    </row>
    <row r="26" spans="1:14" hidden="1" outlineLevel="1" x14ac:dyDescent="0.2">
      <c r="A26" s="167">
        <v>20</v>
      </c>
      <c r="B26" s="63"/>
      <c r="C26" s="71"/>
      <c r="D26" s="64"/>
      <c r="E26" s="64"/>
      <c r="F26" s="65"/>
      <c r="G26" s="168">
        <f>IFERROR(IF(D26="VSNU",INDEX(Tabel_VSNU,MATCH($F26,hulpsheets!$A$15:$A$111,0),MATCH($E26,hulpsheets!$A$15:$F$15,0)),IF(D26="NFU",INDEX(Tabel_NFU,MATCH($F26,hulpsheets!$H$15:$H$111,0),MATCH($E26,hulpsheets!$H$15:$N$15,0)),IF(D26="Overig",0,0))),0)</f>
        <v>0</v>
      </c>
      <c r="H26" s="23"/>
      <c r="I26" s="169"/>
      <c r="J26" s="1">
        <f t="shared" si="3"/>
        <v>0</v>
      </c>
      <c r="K26" s="1">
        <f t="shared" si="4"/>
        <v>0</v>
      </c>
      <c r="L26" s="163"/>
      <c r="M26" s="1">
        <f t="shared" si="5"/>
        <v>0</v>
      </c>
      <c r="N26" s="12"/>
    </row>
    <row r="27" spans="1:14" hidden="1" outlineLevel="1" x14ac:dyDescent="0.2">
      <c r="A27" s="167">
        <v>21</v>
      </c>
      <c r="B27" s="63"/>
      <c r="C27" s="71"/>
      <c r="D27" s="64"/>
      <c r="E27" s="64"/>
      <c r="F27" s="65"/>
      <c r="G27" s="168">
        <f>IFERROR(IF(D27="VSNU",INDEX(Tabel_VSNU,MATCH($F27,hulpsheets!$A$15:$A$111,0),MATCH($E27,hulpsheets!$A$15:$F$15,0)),IF(D27="NFU",INDEX(Tabel_NFU,MATCH($F27,hulpsheets!$H$15:$H$111,0),MATCH($E27,hulpsheets!$H$15:$N$15,0)),IF(D27="Overig",0,0))),0)</f>
        <v>0</v>
      </c>
      <c r="H27" s="23"/>
      <c r="I27" s="169"/>
      <c r="J27" s="1">
        <f t="shared" si="3"/>
        <v>0</v>
      </c>
      <c r="K27" s="1">
        <f t="shared" si="4"/>
        <v>0</v>
      </c>
      <c r="L27" s="163"/>
      <c r="M27" s="1">
        <f t="shared" si="5"/>
        <v>0</v>
      </c>
      <c r="N27" s="12"/>
    </row>
    <row r="28" spans="1:14" hidden="1" outlineLevel="1" x14ac:dyDescent="0.2">
      <c r="A28" s="167">
        <v>22</v>
      </c>
      <c r="B28" s="63"/>
      <c r="C28" s="71"/>
      <c r="D28" s="64"/>
      <c r="E28" s="64"/>
      <c r="F28" s="65"/>
      <c r="G28" s="168">
        <f>IFERROR(IF(D28="VSNU",INDEX(Tabel_VSNU,MATCH($F28,hulpsheets!$A$15:$A$111,0),MATCH($E28,hulpsheets!$A$15:$F$15,0)),IF(D28="NFU",INDEX(Tabel_NFU,MATCH($F28,hulpsheets!$H$15:$H$111,0),MATCH($E28,hulpsheets!$H$15:$N$15,0)),IF(D28="Overig",0,0))),0)</f>
        <v>0</v>
      </c>
      <c r="H28" s="23"/>
      <c r="I28" s="169"/>
      <c r="J28" s="1">
        <f t="shared" si="3"/>
        <v>0</v>
      </c>
      <c r="K28" s="1">
        <f t="shared" si="4"/>
        <v>0</v>
      </c>
      <c r="L28" s="163"/>
      <c r="M28" s="1">
        <f t="shared" si="5"/>
        <v>0</v>
      </c>
      <c r="N28" s="12"/>
    </row>
    <row r="29" spans="1:14" hidden="1" outlineLevel="1" x14ac:dyDescent="0.2">
      <c r="A29" s="167">
        <v>23</v>
      </c>
      <c r="B29" s="63"/>
      <c r="C29" s="71"/>
      <c r="D29" s="64"/>
      <c r="E29" s="64"/>
      <c r="F29" s="65"/>
      <c r="G29" s="168">
        <f>IFERROR(IF(D29="VSNU",INDEX(Tabel_VSNU,MATCH($F29,hulpsheets!$A$15:$A$111,0),MATCH($E29,hulpsheets!$A$15:$F$15,0)),IF(D29="NFU",INDEX(Tabel_NFU,MATCH($F29,hulpsheets!$H$15:$H$111,0),MATCH($E29,hulpsheets!$H$15:$N$15,0)),IF(D29="Overig",0,0))),0)</f>
        <v>0</v>
      </c>
      <c r="H29" s="23"/>
      <c r="I29" s="169"/>
      <c r="J29" s="1">
        <f t="shared" si="3"/>
        <v>0</v>
      </c>
      <c r="K29" s="1">
        <f t="shared" si="4"/>
        <v>0</v>
      </c>
      <c r="L29" s="163"/>
      <c r="M29" s="1">
        <f t="shared" si="5"/>
        <v>0</v>
      </c>
      <c r="N29" s="12"/>
    </row>
    <row r="30" spans="1:14" hidden="1" outlineLevel="1" x14ac:dyDescent="0.2">
      <c r="A30" s="167">
        <v>24</v>
      </c>
      <c r="B30" s="63"/>
      <c r="C30" s="71"/>
      <c r="D30" s="64"/>
      <c r="E30" s="64"/>
      <c r="F30" s="65"/>
      <c r="G30" s="168">
        <f>IFERROR(IF(D30="VSNU",INDEX(Tabel_VSNU,MATCH($F30,hulpsheets!$A$15:$A$111,0),MATCH($E30,hulpsheets!$A$15:$F$15,0)),IF(D30="NFU",INDEX(Tabel_NFU,MATCH($F30,hulpsheets!$H$15:$H$111,0),MATCH($E30,hulpsheets!$H$15:$N$15,0)),IF(D30="Overig",0,0))),0)</f>
        <v>0</v>
      </c>
      <c r="H30" s="23"/>
      <c r="I30" s="169"/>
      <c r="J30" s="1">
        <f t="shared" si="3"/>
        <v>0</v>
      </c>
      <c r="K30" s="1">
        <f t="shared" si="4"/>
        <v>0</v>
      </c>
      <c r="L30" s="163"/>
      <c r="M30" s="1">
        <f t="shared" si="5"/>
        <v>0</v>
      </c>
      <c r="N30" s="12"/>
    </row>
    <row r="31" spans="1:14" hidden="1" outlineLevel="1" x14ac:dyDescent="0.2">
      <c r="A31" s="167">
        <v>25</v>
      </c>
      <c r="B31" s="63"/>
      <c r="C31" s="71"/>
      <c r="D31" s="64"/>
      <c r="E31" s="64"/>
      <c r="F31" s="65"/>
      <c r="G31" s="168">
        <f>IFERROR(IF(D31="VSNU",INDEX(Tabel_VSNU,MATCH($F31,hulpsheets!$A$15:$A$111,0),MATCH($E31,hulpsheets!$A$15:$F$15,0)),IF(D31="NFU",INDEX(Tabel_NFU,MATCH($F31,hulpsheets!$H$15:$H$111,0),MATCH($E31,hulpsheets!$H$15:$N$15,0)),IF(D31="Overig",0,0))),0)</f>
        <v>0</v>
      </c>
      <c r="H31" s="23"/>
      <c r="I31" s="169"/>
      <c r="J31" s="1">
        <f t="shared" si="3"/>
        <v>0</v>
      </c>
      <c r="K31" s="1">
        <f t="shared" si="4"/>
        <v>0</v>
      </c>
      <c r="L31" s="163"/>
      <c r="M31" s="1">
        <f t="shared" si="5"/>
        <v>0</v>
      </c>
      <c r="N31" s="12"/>
    </row>
    <row r="32" spans="1:14" hidden="1" outlineLevel="1" x14ac:dyDescent="0.2">
      <c r="A32" s="167">
        <v>26</v>
      </c>
      <c r="B32" s="63"/>
      <c r="C32" s="71"/>
      <c r="D32" s="64"/>
      <c r="E32" s="64"/>
      <c r="F32" s="65"/>
      <c r="G32" s="168">
        <f>IFERROR(IF(D32="VSNU",INDEX(Tabel_VSNU,MATCH($F32,hulpsheets!$A$15:$A$111,0),MATCH($E32,hulpsheets!$A$15:$F$15,0)),IF(D32="NFU",INDEX(Tabel_NFU,MATCH($F32,hulpsheets!$H$15:$H$111,0),MATCH($E32,hulpsheets!$H$15:$N$15,0)),IF(D32="Overig",0,0))),0)</f>
        <v>0</v>
      </c>
      <c r="H32" s="23"/>
      <c r="I32" s="169"/>
      <c r="J32" s="1">
        <f t="shared" si="3"/>
        <v>0</v>
      </c>
      <c r="K32" s="1">
        <f t="shared" si="4"/>
        <v>0</v>
      </c>
      <c r="L32" s="163"/>
      <c r="M32" s="1">
        <f t="shared" si="5"/>
        <v>0</v>
      </c>
      <c r="N32" s="12"/>
    </row>
    <row r="33" spans="1:14" hidden="1" outlineLevel="1" x14ac:dyDescent="0.2">
      <c r="A33" s="167">
        <v>27</v>
      </c>
      <c r="B33" s="63"/>
      <c r="C33" s="71"/>
      <c r="D33" s="64"/>
      <c r="E33" s="64"/>
      <c r="F33" s="65"/>
      <c r="G33" s="168">
        <f>IFERROR(IF(D33="VSNU",INDEX(Tabel_VSNU,MATCH($F33,hulpsheets!$A$15:$A$111,0),MATCH($E33,hulpsheets!$A$15:$F$15,0)),IF(D33="NFU",INDEX(Tabel_NFU,MATCH($F33,hulpsheets!$H$15:$H$111,0),MATCH($E33,hulpsheets!$H$15:$N$15,0)),IF(D33="Overig",0,0))),0)</f>
        <v>0</v>
      </c>
      <c r="H33" s="23"/>
      <c r="I33" s="169"/>
      <c r="J33" s="1">
        <f t="shared" si="3"/>
        <v>0</v>
      </c>
      <c r="K33" s="1">
        <f t="shared" si="4"/>
        <v>0</v>
      </c>
      <c r="L33" s="163"/>
      <c r="M33" s="1">
        <f t="shared" si="5"/>
        <v>0</v>
      </c>
      <c r="N33" s="12"/>
    </row>
    <row r="34" spans="1:14" hidden="1" outlineLevel="1" x14ac:dyDescent="0.2">
      <c r="A34" s="167">
        <v>28</v>
      </c>
      <c r="B34" s="63"/>
      <c r="C34" s="71"/>
      <c r="D34" s="64"/>
      <c r="E34" s="64"/>
      <c r="F34" s="65"/>
      <c r="G34" s="168">
        <f>IFERROR(IF(D34="VSNU",INDEX(Tabel_VSNU,MATCH($F34,hulpsheets!$A$15:$A$111,0),MATCH($E34,hulpsheets!$A$15:$F$15,0)),IF(D34="NFU",INDEX(Tabel_NFU,MATCH($F34,hulpsheets!$H$15:$H$111,0),MATCH($E34,hulpsheets!$H$15:$N$15,0)),IF(D34="Overig",0,0))),0)</f>
        <v>0</v>
      </c>
      <c r="H34" s="23"/>
      <c r="I34" s="169"/>
      <c r="J34" s="1">
        <f t="shared" si="3"/>
        <v>0</v>
      </c>
      <c r="K34" s="1">
        <f t="shared" si="4"/>
        <v>0</v>
      </c>
      <c r="L34" s="163"/>
      <c r="M34" s="1">
        <f t="shared" si="5"/>
        <v>0</v>
      </c>
      <c r="N34" s="12"/>
    </row>
    <row r="35" spans="1:14" hidden="1" outlineLevel="1" x14ac:dyDescent="0.2">
      <c r="A35" s="167">
        <v>29</v>
      </c>
      <c r="B35" s="63"/>
      <c r="C35" s="71"/>
      <c r="D35" s="64"/>
      <c r="E35" s="64"/>
      <c r="F35" s="65"/>
      <c r="G35" s="168">
        <f>IFERROR(IF(D35="VSNU",INDEX(Tabel_VSNU,MATCH($F35,hulpsheets!$A$15:$A$111,0),MATCH($E35,hulpsheets!$A$15:$F$15,0)),IF(D35="NFU",INDEX(Tabel_NFU,MATCH($F35,hulpsheets!$H$15:$H$111,0),MATCH($E35,hulpsheets!$H$15:$N$15,0)),IF(D35="Overig",0,0))),0)</f>
        <v>0</v>
      </c>
      <c r="H35" s="23"/>
      <c r="I35" s="169"/>
      <c r="J35" s="1">
        <f t="shared" si="3"/>
        <v>0</v>
      </c>
      <c r="K35" s="1">
        <f t="shared" si="4"/>
        <v>0</v>
      </c>
      <c r="L35" s="163"/>
      <c r="M35" s="1">
        <f t="shared" si="5"/>
        <v>0</v>
      </c>
      <c r="N35" s="12"/>
    </row>
    <row r="36" spans="1:14" hidden="1" outlineLevel="1" x14ac:dyDescent="0.2">
      <c r="A36" s="167">
        <v>30</v>
      </c>
      <c r="B36" s="63"/>
      <c r="C36" s="71"/>
      <c r="D36" s="64"/>
      <c r="E36" s="64"/>
      <c r="F36" s="65"/>
      <c r="G36" s="168">
        <f>IFERROR(IF(D36="VSNU",INDEX(Tabel_VSNU,MATCH($F36,hulpsheets!$A$15:$A$111,0),MATCH($E36,hulpsheets!$A$15:$F$15,0)),IF(D36="NFU",INDEX(Tabel_NFU,MATCH($F36,hulpsheets!$H$15:$H$111,0),MATCH($E36,hulpsheets!$H$15:$N$15,0)),IF(D36="Overig",0,0))),0)</f>
        <v>0</v>
      </c>
      <c r="H36" s="23"/>
      <c r="I36" s="169"/>
      <c r="J36" s="1">
        <f t="shared" si="3"/>
        <v>0</v>
      </c>
      <c r="K36" s="1">
        <f t="shared" si="4"/>
        <v>0</v>
      </c>
      <c r="L36" s="163"/>
      <c r="M36" s="1">
        <f t="shared" si="5"/>
        <v>0</v>
      </c>
      <c r="N36" s="12"/>
    </row>
    <row r="37" spans="1:14" hidden="1" outlineLevel="1" x14ac:dyDescent="0.2">
      <c r="A37" s="167">
        <v>31</v>
      </c>
      <c r="B37" s="63"/>
      <c r="C37" s="71"/>
      <c r="D37" s="64"/>
      <c r="E37" s="64"/>
      <c r="F37" s="65"/>
      <c r="G37" s="168">
        <f>IFERROR(IF(D37="VSNU",INDEX(Tabel_VSNU,MATCH($F37,hulpsheets!$A$15:$A$111,0),MATCH($E37,hulpsheets!$A$15:$F$15,0)),IF(D37="NFU",INDEX(Tabel_NFU,MATCH($F37,hulpsheets!$H$15:$H$111,0),MATCH($E37,hulpsheets!$H$15:$N$15,0)),IF(D37="Overig",0,0))),0)</f>
        <v>0</v>
      </c>
      <c r="H37" s="23"/>
      <c r="I37" s="169"/>
      <c r="J37" s="1">
        <f t="shared" si="3"/>
        <v>0</v>
      </c>
      <c r="K37" s="1">
        <f t="shared" si="4"/>
        <v>0</v>
      </c>
      <c r="L37" s="163"/>
      <c r="M37" s="1">
        <f t="shared" si="5"/>
        <v>0</v>
      </c>
      <c r="N37" s="12"/>
    </row>
    <row r="38" spans="1:14" hidden="1" outlineLevel="1" x14ac:dyDescent="0.2">
      <c r="A38" s="167">
        <v>32</v>
      </c>
      <c r="B38" s="63"/>
      <c r="C38" s="71"/>
      <c r="D38" s="64"/>
      <c r="E38" s="64"/>
      <c r="F38" s="65"/>
      <c r="G38" s="168">
        <f>IFERROR(IF(D38="VSNU",INDEX(Tabel_VSNU,MATCH($F38,hulpsheets!$A$15:$A$111,0),MATCH($E38,hulpsheets!$A$15:$F$15,0)),IF(D38="NFU",INDEX(Tabel_NFU,MATCH($F38,hulpsheets!$H$15:$H$111,0),MATCH($E38,hulpsheets!$H$15:$N$15,0)),IF(D38="Overig",0,0))),0)</f>
        <v>0</v>
      </c>
      <c r="H38" s="23"/>
      <c r="I38" s="169"/>
      <c r="J38" s="1">
        <f t="shared" si="3"/>
        <v>0</v>
      </c>
      <c r="K38" s="1">
        <f t="shared" si="4"/>
        <v>0</v>
      </c>
      <c r="L38" s="163"/>
      <c r="M38" s="1">
        <f t="shared" si="5"/>
        <v>0</v>
      </c>
      <c r="N38" s="12"/>
    </row>
    <row r="39" spans="1:14" hidden="1" outlineLevel="1" x14ac:dyDescent="0.2">
      <c r="A39" s="167">
        <v>33</v>
      </c>
      <c r="B39" s="63"/>
      <c r="C39" s="71"/>
      <c r="D39" s="64"/>
      <c r="E39" s="64"/>
      <c r="F39" s="65"/>
      <c r="G39" s="168">
        <f>IFERROR(IF(D39="VSNU",INDEX(Tabel_VSNU,MATCH($F39,hulpsheets!$A$15:$A$111,0),MATCH($E39,hulpsheets!$A$15:$F$15,0)),IF(D39="NFU",INDEX(Tabel_NFU,MATCH($F39,hulpsheets!$H$15:$H$111,0),MATCH($E39,hulpsheets!$H$15:$N$15,0)),IF(D39="Overig",0,0))),0)</f>
        <v>0</v>
      </c>
      <c r="H39" s="23"/>
      <c r="I39" s="169"/>
      <c r="J39" s="1">
        <f t="shared" si="3"/>
        <v>0</v>
      </c>
      <c r="K39" s="1">
        <f t="shared" si="4"/>
        <v>0</v>
      </c>
      <c r="L39" s="163"/>
      <c r="M39" s="1">
        <f t="shared" si="5"/>
        <v>0</v>
      </c>
      <c r="N39" s="12"/>
    </row>
    <row r="40" spans="1:14" hidden="1" outlineLevel="1" x14ac:dyDescent="0.2">
      <c r="A40" s="167">
        <v>34</v>
      </c>
      <c r="B40" s="63"/>
      <c r="C40" s="71"/>
      <c r="D40" s="64"/>
      <c r="E40" s="64"/>
      <c r="F40" s="65"/>
      <c r="G40" s="168">
        <f>IFERROR(IF(D40="VSNU",INDEX(Tabel_VSNU,MATCH($F40,hulpsheets!$A$15:$A$111,0),MATCH($E40,hulpsheets!$A$15:$F$15,0)),IF(D40="NFU",INDEX(Tabel_NFU,MATCH($F40,hulpsheets!$H$15:$H$111,0),MATCH($E40,hulpsheets!$H$15:$N$15,0)),IF(D40="Overig",0,0))),0)</f>
        <v>0</v>
      </c>
      <c r="H40" s="23"/>
      <c r="I40" s="169"/>
      <c r="J40" s="1">
        <f t="shared" si="3"/>
        <v>0</v>
      </c>
      <c r="K40" s="1">
        <f t="shared" si="4"/>
        <v>0</v>
      </c>
      <c r="L40" s="163"/>
      <c r="M40" s="1">
        <f t="shared" si="5"/>
        <v>0</v>
      </c>
      <c r="N40" s="12"/>
    </row>
    <row r="41" spans="1:14" hidden="1" outlineLevel="1" x14ac:dyDescent="0.2">
      <c r="A41" s="167">
        <v>35</v>
      </c>
      <c r="B41" s="63"/>
      <c r="C41" s="71"/>
      <c r="D41" s="64"/>
      <c r="E41" s="64"/>
      <c r="F41" s="65"/>
      <c r="G41" s="168">
        <f>IFERROR(IF(D41="VSNU",INDEX(Tabel_VSNU,MATCH($F41,hulpsheets!$A$15:$A$111,0),MATCH($E41,hulpsheets!$A$15:$F$15,0)),IF(D41="NFU",INDEX(Tabel_NFU,MATCH($F41,hulpsheets!$H$15:$H$111,0),MATCH($E41,hulpsheets!$H$15:$N$15,0)),IF(D41="Overig",0,0))),0)</f>
        <v>0</v>
      </c>
      <c r="H41" s="23"/>
      <c r="I41" s="169"/>
      <c r="J41" s="1">
        <f t="shared" si="3"/>
        <v>0</v>
      </c>
      <c r="K41" s="1">
        <f t="shared" si="4"/>
        <v>0</v>
      </c>
      <c r="L41" s="163"/>
      <c r="M41" s="1">
        <f t="shared" si="5"/>
        <v>0</v>
      </c>
      <c r="N41" s="12"/>
    </row>
    <row r="42" spans="1:14" hidden="1" outlineLevel="1" x14ac:dyDescent="0.2">
      <c r="A42" s="167">
        <v>36</v>
      </c>
      <c r="B42" s="63"/>
      <c r="C42" s="71"/>
      <c r="D42" s="64"/>
      <c r="E42" s="64"/>
      <c r="F42" s="65"/>
      <c r="G42" s="168">
        <f>IFERROR(IF(D42="VSNU",INDEX(Tabel_VSNU,MATCH($F42,hulpsheets!$A$15:$A$111,0),MATCH($E42,hulpsheets!$A$15:$F$15,0)),IF(D42="NFU",INDEX(Tabel_NFU,MATCH($F42,hulpsheets!$H$15:$H$111,0),MATCH($E42,hulpsheets!$H$15:$N$15,0)),IF(D42="Overig",0,0))),0)</f>
        <v>0</v>
      </c>
      <c r="H42" s="23"/>
      <c r="I42" s="169"/>
      <c r="J42" s="1">
        <f t="shared" si="3"/>
        <v>0</v>
      </c>
      <c r="K42" s="1">
        <f t="shared" si="4"/>
        <v>0</v>
      </c>
      <c r="L42" s="163"/>
      <c r="M42" s="1">
        <f t="shared" si="5"/>
        <v>0</v>
      </c>
      <c r="N42" s="12"/>
    </row>
    <row r="43" spans="1:14" hidden="1" outlineLevel="1" x14ac:dyDescent="0.2">
      <c r="A43" s="167">
        <v>37</v>
      </c>
      <c r="B43" s="63"/>
      <c r="C43" s="71"/>
      <c r="D43" s="64"/>
      <c r="E43" s="64"/>
      <c r="F43" s="65"/>
      <c r="G43" s="168">
        <f>IFERROR(IF(D43="VSNU",INDEX(Tabel_VSNU,MATCH($F43,hulpsheets!$A$15:$A$111,0),MATCH($E43,hulpsheets!$A$15:$F$15,0)),IF(D43="NFU",INDEX(Tabel_NFU,MATCH($F43,hulpsheets!$H$15:$H$111,0),MATCH($E43,hulpsheets!$H$15:$N$15,0)),IF(D43="Overig",0,0))),0)</f>
        <v>0</v>
      </c>
      <c r="H43" s="23"/>
      <c r="I43" s="169"/>
      <c r="J43" s="1">
        <f t="shared" si="3"/>
        <v>0</v>
      </c>
      <c r="K43" s="1">
        <f t="shared" si="4"/>
        <v>0</v>
      </c>
      <c r="L43" s="163"/>
      <c r="M43" s="1">
        <f t="shared" si="5"/>
        <v>0</v>
      </c>
      <c r="N43" s="12"/>
    </row>
    <row r="44" spans="1:14" hidden="1" outlineLevel="1" x14ac:dyDescent="0.2">
      <c r="A44" s="167">
        <v>38</v>
      </c>
      <c r="B44" s="63"/>
      <c r="C44" s="71"/>
      <c r="D44" s="64"/>
      <c r="E44" s="64"/>
      <c r="F44" s="65"/>
      <c r="G44" s="168">
        <f>IFERROR(IF(D44="VSNU",INDEX(Tabel_VSNU,MATCH($F44,hulpsheets!$A$15:$A$111,0),MATCH($E44,hulpsheets!$A$15:$F$15,0)),IF(D44="NFU",INDEX(Tabel_NFU,MATCH($F44,hulpsheets!$H$15:$H$111,0),MATCH($E44,hulpsheets!$H$15:$N$15,0)),IF(D44="Overig",0,0))),0)</f>
        <v>0</v>
      </c>
      <c r="H44" s="23"/>
      <c r="I44" s="169"/>
      <c r="J44" s="1">
        <f t="shared" si="3"/>
        <v>0</v>
      </c>
      <c r="K44" s="1">
        <f t="shared" si="4"/>
        <v>0</v>
      </c>
      <c r="L44" s="163"/>
      <c r="M44" s="1">
        <f t="shared" si="5"/>
        <v>0</v>
      </c>
      <c r="N44" s="12"/>
    </row>
    <row r="45" spans="1:14" hidden="1" outlineLevel="1" x14ac:dyDescent="0.2">
      <c r="A45" s="167">
        <v>39</v>
      </c>
      <c r="B45" s="63"/>
      <c r="C45" s="71"/>
      <c r="D45" s="64"/>
      <c r="E45" s="64"/>
      <c r="F45" s="65"/>
      <c r="G45" s="168">
        <f>IFERROR(IF(D45="VSNU",INDEX(Tabel_VSNU,MATCH($F45,hulpsheets!$A$15:$A$111,0),MATCH($E45,hulpsheets!$A$15:$F$15,0)),IF(D45="NFU",INDEX(Tabel_NFU,MATCH($F45,hulpsheets!$H$15:$H$111,0),MATCH($E45,hulpsheets!$H$15:$N$15,0)),IF(D45="Overig",0,0))),0)</f>
        <v>0</v>
      </c>
      <c r="H45" s="23"/>
      <c r="I45" s="169"/>
      <c r="J45" s="1">
        <f t="shared" si="3"/>
        <v>0</v>
      </c>
      <c r="K45" s="1">
        <f t="shared" si="4"/>
        <v>0</v>
      </c>
      <c r="L45" s="163"/>
      <c r="M45" s="1">
        <f t="shared" si="5"/>
        <v>0</v>
      </c>
      <c r="N45" s="12"/>
    </row>
    <row r="46" spans="1:14" hidden="1" outlineLevel="1" x14ac:dyDescent="0.2">
      <c r="A46" s="167">
        <v>40</v>
      </c>
      <c r="B46" s="63"/>
      <c r="C46" s="71"/>
      <c r="D46" s="64"/>
      <c r="E46" s="64"/>
      <c r="F46" s="65"/>
      <c r="G46" s="168">
        <f>IFERROR(IF(D46="VSNU",INDEX(Tabel_VSNU,MATCH($F46,hulpsheets!$A$15:$A$111,0),MATCH($E46,hulpsheets!$A$15:$F$15,0)),IF(D46="NFU",INDEX(Tabel_NFU,MATCH($F46,hulpsheets!$H$15:$H$111,0),MATCH($E46,hulpsheets!$H$15:$N$15,0)),IF(D46="Overig",0,0))),0)</f>
        <v>0</v>
      </c>
      <c r="H46" s="23"/>
      <c r="I46" s="169"/>
      <c r="J46" s="1">
        <f t="shared" si="3"/>
        <v>0</v>
      </c>
      <c r="K46" s="1">
        <f t="shared" si="4"/>
        <v>0</v>
      </c>
      <c r="L46" s="163"/>
      <c r="M46" s="1">
        <f t="shared" si="5"/>
        <v>0</v>
      </c>
      <c r="N46" s="12"/>
    </row>
    <row r="47" spans="1:14" hidden="1" outlineLevel="1" x14ac:dyDescent="0.2">
      <c r="A47" s="167">
        <v>41</v>
      </c>
      <c r="B47" s="63"/>
      <c r="C47" s="71"/>
      <c r="D47" s="64"/>
      <c r="E47" s="64"/>
      <c r="F47" s="65"/>
      <c r="G47" s="168">
        <f>IFERROR(IF(D47="VSNU",INDEX(Tabel_VSNU,MATCH($F47,hulpsheets!$A$15:$A$111,0),MATCH($E47,hulpsheets!$A$15:$F$15,0)),IF(D47="NFU",INDEX(Tabel_NFU,MATCH($F47,hulpsheets!$H$15:$H$111,0),MATCH($E47,hulpsheets!$H$15:$N$15,0)),IF(D47="Overig",0,0))),0)</f>
        <v>0</v>
      </c>
      <c r="H47" s="23"/>
      <c r="I47" s="169"/>
      <c r="J47" s="1">
        <f t="shared" ref="J47:J53" si="6">IF(G47&gt;0,G47*I47,H47*F47*I47)</f>
        <v>0</v>
      </c>
      <c r="K47" s="1">
        <f t="shared" ref="K47:K53" si="7">IF(D47="Overig",J47*0.4,0)</f>
        <v>0</v>
      </c>
      <c r="L47" s="163"/>
      <c r="M47" s="1">
        <f t="shared" ref="M47:M51" si="8">IF(D47="Overig",((J47+K47)*(1+L47)),J47)</f>
        <v>0</v>
      </c>
      <c r="N47" s="12"/>
    </row>
    <row r="48" spans="1:14" hidden="1" outlineLevel="1" x14ac:dyDescent="0.2">
      <c r="A48" s="167">
        <v>42</v>
      </c>
      <c r="B48" s="63"/>
      <c r="C48" s="71"/>
      <c r="D48" s="64"/>
      <c r="E48" s="64"/>
      <c r="F48" s="65"/>
      <c r="G48" s="168">
        <f>IFERROR(IF(D48="VSNU",INDEX(Tabel_VSNU,MATCH($F48,hulpsheets!$A$15:$A$111,0),MATCH($E48,hulpsheets!$A$15:$F$15,0)),IF(D48="NFU",INDEX(Tabel_NFU,MATCH($F48,hulpsheets!$H$15:$H$111,0),MATCH($E48,hulpsheets!$H$15:$N$15,0)),IF(D48="Overig",0,0))),0)</f>
        <v>0</v>
      </c>
      <c r="H48" s="23"/>
      <c r="I48" s="169"/>
      <c r="J48" s="1">
        <f t="shared" si="6"/>
        <v>0</v>
      </c>
      <c r="K48" s="1">
        <f t="shared" si="7"/>
        <v>0</v>
      </c>
      <c r="L48" s="163"/>
      <c r="M48" s="1">
        <f t="shared" si="8"/>
        <v>0</v>
      </c>
      <c r="N48" s="12"/>
    </row>
    <row r="49" spans="1:14" hidden="1" outlineLevel="1" x14ac:dyDescent="0.2">
      <c r="A49" s="167">
        <v>43</v>
      </c>
      <c r="B49" s="63"/>
      <c r="C49" s="71"/>
      <c r="D49" s="64"/>
      <c r="E49" s="64"/>
      <c r="F49" s="65"/>
      <c r="G49" s="168">
        <f>IFERROR(IF(D49="VSNU",INDEX(Tabel_VSNU,MATCH($F49,hulpsheets!$A$15:$A$111,0),MATCH($E49,hulpsheets!$A$15:$F$15,0)),IF(D49="NFU",INDEX(Tabel_NFU,MATCH($F49,hulpsheets!$H$15:$H$111,0),MATCH($E49,hulpsheets!$H$15:$N$15,0)),IF(D49="Overig",0,0))),0)</f>
        <v>0</v>
      </c>
      <c r="H49" s="23"/>
      <c r="I49" s="169"/>
      <c r="J49" s="1">
        <f t="shared" si="6"/>
        <v>0</v>
      </c>
      <c r="K49" s="1">
        <f t="shared" si="7"/>
        <v>0</v>
      </c>
      <c r="L49" s="163"/>
      <c r="M49" s="1">
        <f t="shared" si="8"/>
        <v>0</v>
      </c>
      <c r="N49" s="12"/>
    </row>
    <row r="50" spans="1:14" hidden="1" outlineLevel="1" x14ac:dyDescent="0.2">
      <c r="A50" s="167">
        <v>44</v>
      </c>
      <c r="B50" s="63"/>
      <c r="C50" s="71"/>
      <c r="D50" s="64"/>
      <c r="E50" s="64"/>
      <c r="F50" s="65"/>
      <c r="G50" s="168">
        <f>IFERROR(IF(D50="VSNU",INDEX(Tabel_VSNU,MATCH($F50,hulpsheets!$A$15:$A$111,0),MATCH($E50,hulpsheets!$A$15:$F$15,0)),IF(D50="NFU",INDEX(Tabel_NFU,MATCH($F50,hulpsheets!$H$15:$H$111,0),MATCH($E50,hulpsheets!$H$15:$N$15,0)),IF(D50="Overig",0,0))),0)</f>
        <v>0</v>
      </c>
      <c r="H50" s="23"/>
      <c r="I50" s="169"/>
      <c r="J50" s="1">
        <f t="shared" si="6"/>
        <v>0</v>
      </c>
      <c r="K50" s="1">
        <f t="shared" si="7"/>
        <v>0</v>
      </c>
      <c r="L50" s="163"/>
      <c r="M50" s="1">
        <f t="shared" si="8"/>
        <v>0</v>
      </c>
      <c r="N50" s="12"/>
    </row>
    <row r="51" spans="1:14" hidden="1" outlineLevel="1" x14ac:dyDescent="0.2">
      <c r="A51" s="167">
        <v>45</v>
      </c>
      <c r="B51" s="63"/>
      <c r="C51" s="71"/>
      <c r="D51" s="64"/>
      <c r="E51" s="64"/>
      <c r="F51" s="65"/>
      <c r="G51" s="168">
        <f>IFERROR(IF(D51="VSNU",INDEX(Tabel_VSNU,MATCH($F51,hulpsheets!$A$15:$A$111,0),MATCH($E51,hulpsheets!$A$15:$F$15,0)),IF(D51="NFU",INDEX(Tabel_NFU,MATCH($F51,hulpsheets!$H$15:$H$111,0),MATCH($E51,hulpsheets!$H$15:$N$15,0)),IF(D51="Overig",0,0))),0)</f>
        <v>0</v>
      </c>
      <c r="H51" s="23"/>
      <c r="I51" s="169"/>
      <c r="J51" s="1">
        <f t="shared" si="6"/>
        <v>0</v>
      </c>
      <c r="K51" s="1">
        <f t="shared" si="7"/>
        <v>0</v>
      </c>
      <c r="L51" s="163"/>
      <c r="M51" s="1">
        <f t="shared" si="8"/>
        <v>0</v>
      </c>
      <c r="N51" s="12"/>
    </row>
    <row r="52" spans="1:14" hidden="1" outlineLevel="1" x14ac:dyDescent="0.2">
      <c r="A52" s="167">
        <v>46</v>
      </c>
      <c r="B52" s="63"/>
      <c r="C52" s="71"/>
      <c r="D52" s="64"/>
      <c r="E52" s="64"/>
      <c r="F52" s="65"/>
      <c r="G52" s="168">
        <f>IFERROR(IF(D52="VSNU",INDEX(Tabel_VSNU,MATCH($F52,hulpsheets!$A$15:$A$111,0),MATCH($E52,hulpsheets!$A$15:$F$15,0)),IF(D52="NFU",INDEX(Tabel_NFU,MATCH($F52,hulpsheets!$H$15:$H$111,0),MATCH($E52,hulpsheets!$H$15:$N$15,0)),IF(D52="Overig",0,0))),0)</f>
        <v>0</v>
      </c>
      <c r="H52" s="23"/>
      <c r="I52" s="169"/>
      <c r="J52" s="1">
        <f t="shared" si="6"/>
        <v>0</v>
      </c>
      <c r="K52" s="1">
        <f t="shared" si="7"/>
        <v>0</v>
      </c>
      <c r="L52" s="163"/>
      <c r="M52" s="1">
        <f>IF(D52="Overig",((J52+K52)*(1+L53)),J52)</f>
        <v>0</v>
      </c>
      <c r="N52" s="12"/>
    </row>
    <row r="53" spans="1:14" hidden="1" outlineLevel="1" x14ac:dyDescent="0.2">
      <c r="A53" s="167">
        <v>47</v>
      </c>
      <c r="B53" s="63"/>
      <c r="C53" s="71"/>
      <c r="D53" s="64"/>
      <c r="E53" s="64"/>
      <c r="F53" s="65"/>
      <c r="G53" s="168">
        <f>IFERROR(IF(D53="VSNU",INDEX(Tabel_VSNU,MATCH($F53,hulpsheets!$A$15:$A$111,0),MATCH($E53,hulpsheets!$A$15:$F$15,0)),IF(D53="NFU",INDEX(Tabel_NFU,MATCH($F53,hulpsheets!$H$15:$H$111,0),MATCH($E53,hulpsheets!$H$15:$N$15,0)),IF(D53="Overig",0,0))),0)</f>
        <v>0</v>
      </c>
      <c r="H53" s="23"/>
      <c r="I53" s="169"/>
      <c r="J53" s="1">
        <f t="shared" si="6"/>
        <v>0</v>
      </c>
      <c r="K53" s="1">
        <f t="shared" si="7"/>
        <v>0</v>
      </c>
      <c r="L53" s="163"/>
      <c r="M53" s="1">
        <f>IF(D53="Overig",((J53+K53)*(1+L54)),J53)</f>
        <v>0</v>
      </c>
      <c r="N53" s="12"/>
    </row>
    <row r="54" spans="1:14" hidden="1" outlineLevel="1" x14ac:dyDescent="0.2">
      <c r="A54" s="167">
        <v>48</v>
      </c>
      <c r="B54" s="63"/>
      <c r="C54" s="71"/>
      <c r="D54" s="64"/>
      <c r="E54" s="64"/>
      <c r="F54" s="65"/>
      <c r="G54" s="168">
        <f>IFERROR(IF(D54="VSNU",INDEX(Tabel_VSNU,MATCH($F54,hulpsheets!$A$15:$A$111,0),MATCH($E54,hulpsheets!$A$15:$F$15,0)),IF(D54="NFU",INDEX(Tabel_NFU,MATCH($F54,hulpsheets!$H$15:$H$111,0),MATCH($E54,hulpsheets!$H$15:$N$15,0)),IF(D54="Overig",0,0))),0)</f>
        <v>0</v>
      </c>
      <c r="H54" s="23"/>
      <c r="I54" s="169"/>
      <c r="J54" s="1">
        <f>IF(G54&gt;0,G54*I54,H54*F54*I54)</f>
        <v>0</v>
      </c>
      <c r="K54" s="1">
        <f>IF(D54="Overig",J54*0.4,0)</f>
        <v>0</v>
      </c>
      <c r="L54" s="163"/>
      <c r="M54" s="1">
        <f>IF(D54="Overig",((J54+K54)*(1+L54)),J54)</f>
        <v>0</v>
      </c>
      <c r="N54" s="12"/>
    </row>
    <row r="55" spans="1:14" hidden="1" outlineLevel="1" x14ac:dyDescent="0.2">
      <c r="A55" s="167">
        <v>49</v>
      </c>
      <c r="B55" s="63"/>
      <c r="C55" s="71"/>
      <c r="D55" s="64"/>
      <c r="E55" s="64"/>
      <c r="F55" s="65"/>
      <c r="G55" s="168">
        <f>IFERROR(IF(D55="VSNU",INDEX(Tabel_VSNU,MATCH($F55,hulpsheets!$A$15:$A$111,0),MATCH($E55,hulpsheets!$A$15:$F$15,0)),IF(D55="NFU",INDEX(Tabel_NFU,MATCH($F55,hulpsheets!$H$15:$H$111,0),MATCH($E55,hulpsheets!$H$15:$N$15,0)),IF(D55="Overig",0,0))),0)</f>
        <v>0</v>
      </c>
      <c r="H55" s="23"/>
      <c r="I55" s="169"/>
      <c r="J55" s="1">
        <f>IF(G55&gt;0,G55*I55,H55*F55*I55)</f>
        <v>0</v>
      </c>
      <c r="K55" s="1">
        <f>IF(D55="Overig",J55*0.4,0)</f>
        <v>0</v>
      </c>
      <c r="L55" s="163"/>
      <c r="M55" s="1">
        <f>IF(D55="Overig",((J55+K55)*(1+L55)),J55)</f>
        <v>0</v>
      </c>
      <c r="N55" s="12"/>
    </row>
    <row r="56" spans="1:14" ht="15" collapsed="1" thickBot="1" x14ac:dyDescent="0.25">
      <c r="A56" s="167">
        <v>50</v>
      </c>
      <c r="B56" s="181"/>
      <c r="C56" s="71"/>
      <c r="D56" s="64"/>
      <c r="E56" s="64"/>
      <c r="F56" s="65"/>
      <c r="G56" s="168">
        <f>IFERROR(IF(D56="VSNU",INDEX(Tabel_VSNU,MATCH($F56,hulpsheets!$A$15:$A$111,0),MATCH($E56,hulpsheets!$A$15:$F$15,0)),IF(D56="NFU",INDEX(Tabel_NFU,MATCH($F56,hulpsheets!$H$15:$H$111,0),MATCH($E56,hulpsheets!$H$15:$N$15,0)),IF(D56="Overig",0,0))),0)</f>
        <v>0</v>
      </c>
      <c r="H56" s="23"/>
      <c r="I56" s="169"/>
      <c r="J56" s="1">
        <f>IF(G56&gt;0,G56*I56,H56*F56*I56)</f>
        <v>0</v>
      </c>
      <c r="K56" s="1">
        <f>IF(D56="Overig",J56*0.4,0)</f>
        <v>0</v>
      </c>
      <c r="L56" s="163"/>
      <c r="M56" s="1">
        <f>IF(D56="Overig",((J56+K56)*(1+L56)),J56)</f>
        <v>0</v>
      </c>
      <c r="N56" s="12"/>
    </row>
    <row r="57" spans="1:14" ht="15" thickBot="1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N57" s="12"/>
    </row>
    <row r="58" spans="1:14" ht="15.75" thickBot="1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4" t="s">
        <v>127</v>
      </c>
      <c r="L58" s="12"/>
      <c r="M58" s="177">
        <f>SUM(M7:M57)</f>
        <v>0</v>
      </c>
      <c r="N58" s="12"/>
    </row>
    <row r="59" spans="1:14" x14ac:dyDescent="0.2">
      <c r="A59" s="14" t="s">
        <v>139</v>
      </c>
      <c r="B59" s="16"/>
      <c r="C59" s="16"/>
      <c r="D59" s="16"/>
      <c r="E59" s="15"/>
      <c r="F59" s="15"/>
      <c r="G59" s="15"/>
      <c r="H59" s="15"/>
      <c r="I59" s="12"/>
      <c r="J59" s="12"/>
      <c r="K59" s="12"/>
      <c r="L59" s="12"/>
      <c r="N59" s="12"/>
    </row>
    <row r="60" spans="1:14" x14ac:dyDescent="0.2">
      <c r="A60" s="17" t="s">
        <v>140</v>
      </c>
      <c r="B60" s="16"/>
      <c r="C60" s="16"/>
      <c r="D60" s="16"/>
      <c r="E60" s="15"/>
      <c r="F60" s="15"/>
      <c r="G60" s="15"/>
      <c r="H60" s="15"/>
      <c r="I60" s="12"/>
      <c r="J60" s="12"/>
      <c r="K60" s="12"/>
      <c r="L60" s="12"/>
      <c r="N60" s="12"/>
    </row>
    <row r="61" spans="1:14" ht="15" thickBot="1" x14ac:dyDescent="0.25">
      <c r="A61" s="228"/>
      <c r="B61" s="228"/>
      <c r="C61" s="228"/>
      <c r="D61" s="228"/>
      <c r="E61" s="228"/>
      <c r="F61" s="228"/>
      <c r="G61" s="228"/>
      <c r="H61" s="228"/>
      <c r="I61" s="228"/>
      <c r="J61" s="228"/>
      <c r="K61" s="228"/>
      <c r="L61" s="228"/>
      <c r="N61" s="12"/>
    </row>
    <row r="62" spans="1:14" ht="26.25" thickBot="1" x14ac:dyDescent="0.25">
      <c r="A62" s="18" t="s">
        <v>0</v>
      </c>
      <c r="B62" s="189" t="s">
        <v>141</v>
      </c>
      <c r="C62" s="190" t="s">
        <v>128</v>
      </c>
      <c r="D62" s="218" t="s">
        <v>142</v>
      </c>
      <c r="E62" s="218"/>
      <c r="F62" s="219"/>
      <c r="G62" s="12"/>
      <c r="H62" s="12"/>
      <c r="I62" s="12"/>
      <c r="J62" s="12"/>
      <c r="K62" s="19" t="s">
        <v>143</v>
      </c>
      <c r="L62" s="20" t="s">
        <v>144</v>
      </c>
      <c r="M62" s="21" t="s">
        <v>138</v>
      </c>
      <c r="N62" s="12"/>
    </row>
    <row r="63" spans="1:14" x14ac:dyDescent="0.2">
      <c r="A63" s="187">
        <v>1</v>
      </c>
      <c r="B63" s="67"/>
      <c r="C63" s="188"/>
      <c r="D63" s="222"/>
      <c r="E63" s="222"/>
      <c r="F63" s="223"/>
      <c r="G63" s="22"/>
      <c r="H63" s="22"/>
      <c r="I63" s="22"/>
      <c r="J63" s="22"/>
      <c r="K63" s="66">
        <v>0</v>
      </c>
      <c r="L63" s="67"/>
      <c r="M63" s="174">
        <f t="shared" ref="M63:M76" si="9">K63*L63</f>
        <v>0</v>
      </c>
      <c r="N63" s="12"/>
    </row>
    <row r="64" spans="1:14" x14ac:dyDescent="0.2">
      <c r="A64" s="183">
        <v>2</v>
      </c>
      <c r="B64" s="64"/>
      <c r="C64" s="182"/>
      <c r="D64" s="220"/>
      <c r="E64" s="220"/>
      <c r="F64" s="221"/>
      <c r="G64" s="22"/>
      <c r="H64" s="22"/>
      <c r="I64" s="22"/>
      <c r="J64" s="22"/>
      <c r="K64" s="66">
        <v>0</v>
      </c>
      <c r="L64" s="67"/>
      <c r="M64" s="175">
        <f t="shared" si="9"/>
        <v>0</v>
      </c>
      <c r="N64" s="12"/>
    </row>
    <row r="65" spans="1:14" x14ac:dyDescent="0.2">
      <c r="A65" s="183">
        <v>3</v>
      </c>
      <c r="B65" s="64"/>
      <c r="C65" s="182"/>
      <c r="D65" s="220"/>
      <c r="E65" s="220"/>
      <c r="F65" s="221"/>
      <c r="G65" s="22"/>
      <c r="H65" s="22"/>
      <c r="I65" s="22"/>
      <c r="J65" s="22"/>
      <c r="K65" s="66">
        <v>0</v>
      </c>
      <c r="L65" s="67"/>
      <c r="M65" s="175">
        <f t="shared" si="9"/>
        <v>0</v>
      </c>
      <c r="N65" s="12"/>
    </row>
    <row r="66" spans="1:14" x14ac:dyDescent="0.2">
      <c r="A66" s="183">
        <v>4</v>
      </c>
      <c r="B66" s="64"/>
      <c r="C66" s="182"/>
      <c r="D66" s="220"/>
      <c r="E66" s="220"/>
      <c r="F66" s="221"/>
      <c r="G66" s="22"/>
      <c r="H66" s="22"/>
      <c r="I66" s="22"/>
      <c r="J66" s="22"/>
      <c r="K66" s="66">
        <v>0</v>
      </c>
      <c r="L66" s="67"/>
      <c r="M66" s="175">
        <f t="shared" si="9"/>
        <v>0</v>
      </c>
      <c r="N66" s="12"/>
    </row>
    <row r="67" spans="1:14" x14ac:dyDescent="0.2">
      <c r="A67" s="183">
        <v>5</v>
      </c>
      <c r="B67" s="64"/>
      <c r="C67" s="182"/>
      <c r="D67" s="220"/>
      <c r="E67" s="220"/>
      <c r="F67" s="221"/>
      <c r="G67" s="22"/>
      <c r="H67" s="22"/>
      <c r="I67" s="22"/>
      <c r="J67" s="22"/>
      <c r="K67" s="66">
        <v>0</v>
      </c>
      <c r="L67" s="67"/>
      <c r="M67" s="175">
        <f t="shared" si="9"/>
        <v>0</v>
      </c>
      <c r="N67" s="12"/>
    </row>
    <row r="68" spans="1:14" x14ac:dyDescent="0.2">
      <c r="A68" s="183">
        <v>6</v>
      </c>
      <c r="B68" s="64"/>
      <c r="C68" s="182"/>
      <c r="D68" s="220"/>
      <c r="E68" s="220"/>
      <c r="F68" s="221"/>
      <c r="G68" s="22"/>
      <c r="H68" s="22"/>
      <c r="I68" s="22"/>
      <c r="J68" s="22"/>
      <c r="K68" s="66">
        <v>0</v>
      </c>
      <c r="L68" s="67"/>
      <c r="M68" s="175">
        <f t="shared" si="9"/>
        <v>0</v>
      </c>
      <c r="N68" s="12"/>
    </row>
    <row r="69" spans="1:14" x14ac:dyDescent="0.2">
      <c r="A69" s="183">
        <v>7</v>
      </c>
      <c r="B69" s="64"/>
      <c r="C69" s="182"/>
      <c r="D69" s="220"/>
      <c r="E69" s="220"/>
      <c r="F69" s="221"/>
      <c r="G69" s="22"/>
      <c r="H69" s="22"/>
      <c r="I69" s="22"/>
      <c r="J69" s="22"/>
      <c r="K69" s="66">
        <v>0</v>
      </c>
      <c r="L69" s="67"/>
      <c r="M69" s="175">
        <f t="shared" si="9"/>
        <v>0</v>
      </c>
      <c r="N69" s="12"/>
    </row>
    <row r="70" spans="1:14" x14ac:dyDescent="0.2">
      <c r="A70" s="183">
        <v>8</v>
      </c>
      <c r="B70" s="64"/>
      <c r="C70" s="182"/>
      <c r="D70" s="220"/>
      <c r="E70" s="220"/>
      <c r="F70" s="221"/>
      <c r="G70" s="22"/>
      <c r="H70" s="22"/>
      <c r="I70" s="22"/>
      <c r="J70" s="22"/>
      <c r="K70" s="66">
        <v>0</v>
      </c>
      <c r="L70" s="67"/>
      <c r="M70" s="175">
        <f t="shared" si="9"/>
        <v>0</v>
      </c>
      <c r="N70" s="12"/>
    </row>
    <row r="71" spans="1:14" x14ac:dyDescent="0.2">
      <c r="A71" s="183">
        <v>9</v>
      </c>
      <c r="B71" s="64"/>
      <c r="C71" s="182"/>
      <c r="D71" s="220"/>
      <c r="E71" s="220"/>
      <c r="F71" s="221"/>
      <c r="G71" s="22"/>
      <c r="H71" s="22"/>
      <c r="I71" s="22"/>
      <c r="J71" s="22"/>
      <c r="K71" s="66">
        <v>0</v>
      </c>
      <c r="L71" s="67"/>
      <c r="M71" s="175">
        <f t="shared" si="9"/>
        <v>0</v>
      </c>
      <c r="N71" s="12"/>
    </row>
    <row r="72" spans="1:14" x14ac:dyDescent="0.2">
      <c r="A72" s="183">
        <v>10</v>
      </c>
      <c r="B72" s="64"/>
      <c r="C72" s="182"/>
      <c r="D72" s="220"/>
      <c r="E72" s="220"/>
      <c r="F72" s="221"/>
      <c r="G72" s="22"/>
      <c r="H72" s="22"/>
      <c r="I72" s="22"/>
      <c r="J72" s="22"/>
      <c r="K72" s="66">
        <v>0</v>
      </c>
      <c r="L72" s="67"/>
      <c r="M72" s="175">
        <f t="shared" si="9"/>
        <v>0</v>
      </c>
      <c r="N72" s="12"/>
    </row>
    <row r="73" spans="1:14" x14ac:dyDescent="0.2">
      <c r="A73" s="183">
        <v>11</v>
      </c>
      <c r="B73" s="64"/>
      <c r="C73" s="182"/>
      <c r="D73" s="220"/>
      <c r="E73" s="220"/>
      <c r="F73" s="221"/>
      <c r="G73" s="22"/>
      <c r="H73" s="22"/>
      <c r="I73" s="22"/>
      <c r="J73" s="22"/>
      <c r="K73" s="66">
        <v>0</v>
      </c>
      <c r="L73" s="67"/>
      <c r="M73" s="175">
        <f t="shared" si="9"/>
        <v>0</v>
      </c>
      <c r="N73" s="12"/>
    </row>
    <row r="74" spans="1:14" x14ac:dyDescent="0.2">
      <c r="A74" s="183">
        <v>12</v>
      </c>
      <c r="B74" s="64"/>
      <c r="C74" s="182"/>
      <c r="D74" s="220"/>
      <c r="E74" s="220"/>
      <c r="F74" s="221"/>
      <c r="G74" s="22"/>
      <c r="H74" s="22"/>
      <c r="I74" s="22"/>
      <c r="J74" s="22"/>
      <c r="K74" s="66">
        <v>0</v>
      </c>
      <c r="L74" s="67"/>
      <c r="M74" s="175">
        <f t="shared" si="9"/>
        <v>0</v>
      </c>
      <c r="N74" s="12"/>
    </row>
    <row r="75" spans="1:14" x14ac:dyDescent="0.2">
      <c r="A75" s="183">
        <v>13</v>
      </c>
      <c r="B75" s="64"/>
      <c r="C75" s="182"/>
      <c r="D75" s="220"/>
      <c r="E75" s="220"/>
      <c r="F75" s="221"/>
      <c r="G75" s="22"/>
      <c r="H75" s="22"/>
      <c r="I75" s="22"/>
      <c r="J75" s="22"/>
      <c r="K75" s="66">
        <v>0</v>
      </c>
      <c r="L75" s="64"/>
      <c r="M75" s="175">
        <f t="shared" si="9"/>
        <v>0</v>
      </c>
      <c r="N75" s="12"/>
    </row>
    <row r="76" spans="1:14" x14ac:dyDescent="0.2">
      <c r="A76" s="183">
        <v>14</v>
      </c>
      <c r="B76" s="64"/>
      <c r="C76" s="182"/>
      <c r="D76" s="220"/>
      <c r="E76" s="220"/>
      <c r="F76" s="221"/>
      <c r="G76" s="22"/>
      <c r="H76" s="22"/>
      <c r="I76" s="22"/>
      <c r="J76" s="22"/>
      <c r="K76" s="66">
        <v>0</v>
      </c>
      <c r="L76" s="64"/>
      <c r="M76" s="175">
        <f t="shared" si="9"/>
        <v>0</v>
      </c>
      <c r="N76" s="12"/>
    </row>
    <row r="77" spans="1:14" x14ac:dyDescent="0.2">
      <c r="A77" s="183">
        <v>15</v>
      </c>
      <c r="B77" s="64"/>
      <c r="C77" s="182"/>
      <c r="D77" s="220"/>
      <c r="E77" s="220"/>
      <c r="F77" s="221"/>
      <c r="G77" s="22"/>
      <c r="H77" s="22"/>
      <c r="I77" s="22"/>
      <c r="J77" s="22"/>
      <c r="K77" s="66">
        <v>0</v>
      </c>
      <c r="L77" s="64"/>
      <c r="M77" s="175">
        <f t="shared" ref="M77:M102" si="10">K77*L77</f>
        <v>0</v>
      </c>
      <c r="N77" s="12"/>
    </row>
    <row r="78" spans="1:14" x14ac:dyDescent="0.2">
      <c r="A78" s="183">
        <v>16</v>
      </c>
      <c r="B78" s="64"/>
      <c r="C78" s="182"/>
      <c r="D78" s="220"/>
      <c r="E78" s="220"/>
      <c r="F78" s="221"/>
      <c r="G78" s="22"/>
      <c r="H78" s="22"/>
      <c r="I78" s="22"/>
      <c r="J78" s="22"/>
      <c r="K78" s="66">
        <v>0</v>
      </c>
      <c r="L78" s="64"/>
      <c r="M78" s="175">
        <f t="shared" si="10"/>
        <v>0</v>
      </c>
      <c r="N78" s="12"/>
    </row>
    <row r="79" spans="1:14" x14ac:dyDescent="0.2">
      <c r="A79" s="183">
        <v>17</v>
      </c>
      <c r="B79" s="64"/>
      <c r="C79" s="182"/>
      <c r="D79" s="220"/>
      <c r="E79" s="220"/>
      <c r="F79" s="221"/>
      <c r="G79" s="22"/>
      <c r="H79" s="22"/>
      <c r="I79" s="22"/>
      <c r="J79" s="22"/>
      <c r="K79" s="66">
        <v>0</v>
      </c>
      <c r="L79" s="64"/>
      <c r="M79" s="175">
        <f t="shared" si="10"/>
        <v>0</v>
      </c>
      <c r="N79" s="12"/>
    </row>
    <row r="80" spans="1:14" x14ac:dyDescent="0.2">
      <c r="A80" s="183">
        <v>18</v>
      </c>
      <c r="B80" s="64"/>
      <c r="C80" s="182"/>
      <c r="D80" s="220"/>
      <c r="E80" s="220"/>
      <c r="F80" s="221"/>
      <c r="G80" s="22"/>
      <c r="H80" s="22"/>
      <c r="I80" s="22"/>
      <c r="J80" s="22"/>
      <c r="K80" s="66">
        <v>0</v>
      </c>
      <c r="L80" s="64"/>
      <c r="M80" s="175">
        <f t="shared" si="10"/>
        <v>0</v>
      </c>
      <c r="N80" s="12"/>
    </row>
    <row r="81" spans="1:14" x14ac:dyDescent="0.2">
      <c r="A81" s="183">
        <v>19</v>
      </c>
      <c r="B81" s="64"/>
      <c r="C81" s="182"/>
      <c r="D81" s="220"/>
      <c r="E81" s="220"/>
      <c r="F81" s="221"/>
      <c r="G81" s="22"/>
      <c r="H81" s="22"/>
      <c r="I81" s="22"/>
      <c r="J81" s="22"/>
      <c r="K81" s="66">
        <v>0</v>
      </c>
      <c r="L81" s="64"/>
      <c r="M81" s="175">
        <f t="shared" si="10"/>
        <v>0</v>
      </c>
      <c r="N81" s="12"/>
    </row>
    <row r="82" spans="1:14" hidden="1" outlineLevel="1" x14ac:dyDescent="0.2">
      <c r="A82" s="183">
        <v>20</v>
      </c>
      <c r="B82" s="64"/>
      <c r="C82" s="182"/>
      <c r="D82" s="220"/>
      <c r="E82" s="220"/>
      <c r="F82" s="221"/>
      <c r="G82" s="22"/>
      <c r="H82" s="22"/>
      <c r="I82" s="22"/>
      <c r="J82" s="22"/>
      <c r="K82" s="66">
        <v>0</v>
      </c>
      <c r="L82" s="64"/>
      <c r="M82" s="175">
        <f t="shared" si="10"/>
        <v>0</v>
      </c>
      <c r="N82" s="12"/>
    </row>
    <row r="83" spans="1:14" hidden="1" outlineLevel="1" x14ac:dyDescent="0.2">
      <c r="A83" s="183">
        <v>21</v>
      </c>
      <c r="B83" s="64"/>
      <c r="C83" s="182"/>
      <c r="D83" s="220"/>
      <c r="E83" s="220"/>
      <c r="F83" s="221"/>
      <c r="G83" s="22"/>
      <c r="H83" s="22"/>
      <c r="I83" s="22"/>
      <c r="J83" s="22"/>
      <c r="K83" s="66">
        <v>0</v>
      </c>
      <c r="L83" s="64"/>
      <c r="M83" s="175">
        <f t="shared" si="10"/>
        <v>0</v>
      </c>
      <c r="N83" s="12"/>
    </row>
    <row r="84" spans="1:14" hidden="1" outlineLevel="1" x14ac:dyDescent="0.2">
      <c r="A84" s="183">
        <v>22</v>
      </c>
      <c r="B84" s="64"/>
      <c r="C84" s="182"/>
      <c r="D84" s="220"/>
      <c r="E84" s="220"/>
      <c r="F84" s="221"/>
      <c r="G84" s="22"/>
      <c r="H84" s="22"/>
      <c r="I84" s="22"/>
      <c r="J84" s="22"/>
      <c r="K84" s="66">
        <v>0</v>
      </c>
      <c r="L84" s="64"/>
      <c r="M84" s="175">
        <f t="shared" si="10"/>
        <v>0</v>
      </c>
      <c r="N84" s="12"/>
    </row>
    <row r="85" spans="1:14" hidden="1" outlineLevel="1" x14ac:dyDescent="0.2">
      <c r="A85" s="183">
        <v>23</v>
      </c>
      <c r="B85" s="64"/>
      <c r="C85" s="182"/>
      <c r="D85" s="220"/>
      <c r="E85" s="220"/>
      <c r="F85" s="221"/>
      <c r="G85" s="22"/>
      <c r="H85" s="22"/>
      <c r="I85" s="22"/>
      <c r="J85" s="22"/>
      <c r="K85" s="66">
        <v>0</v>
      </c>
      <c r="L85" s="64"/>
      <c r="M85" s="175">
        <f t="shared" si="10"/>
        <v>0</v>
      </c>
      <c r="N85" s="12"/>
    </row>
    <row r="86" spans="1:14" hidden="1" outlineLevel="1" x14ac:dyDescent="0.2">
      <c r="A86" s="183">
        <v>24</v>
      </c>
      <c r="B86" s="64"/>
      <c r="C86" s="182"/>
      <c r="D86" s="220"/>
      <c r="E86" s="220"/>
      <c r="F86" s="221"/>
      <c r="G86" s="22"/>
      <c r="H86" s="22"/>
      <c r="I86" s="22"/>
      <c r="J86" s="22"/>
      <c r="K86" s="66">
        <v>0</v>
      </c>
      <c r="L86" s="64"/>
      <c r="M86" s="175">
        <f t="shared" si="10"/>
        <v>0</v>
      </c>
      <c r="N86" s="12"/>
    </row>
    <row r="87" spans="1:14" hidden="1" outlineLevel="1" x14ac:dyDescent="0.2">
      <c r="A87" s="183">
        <v>25</v>
      </c>
      <c r="B87" s="64"/>
      <c r="C87" s="182"/>
      <c r="D87" s="220"/>
      <c r="E87" s="220"/>
      <c r="F87" s="221"/>
      <c r="G87" s="22"/>
      <c r="H87" s="22"/>
      <c r="I87" s="22"/>
      <c r="J87" s="22"/>
      <c r="K87" s="66">
        <v>0</v>
      </c>
      <c r="L87" s="64"/>
      <c r="M87" s="175">
        <f t="shared" si="10"/>
        <v>0</v>
      </c>
      <c r="N87" s="12"/>
    </row>
    <row r="88" spans="1:14" hidden="1" outlineLevel="1" x14ac:dyDescent="0.2">
      <c r="A88" s="183">
        <v>26</v>
      </c>
      <c r="B88" s="64"/>
      <c r="C88" s="182"/>
      <c r="D88" s="220"/>
      <c r="E88" s="220"/>
      <c r="F88" s="221"/>
      <c r="G88" s="22"/>
      <c r="H88" s="22"/>
      <c r="I88" s="22"/>
      <c r="J88" s="22"/>
      <c r="K88" s="66">
        <v>0</v>
      </c>
      <c r="L88" s="64"/>
      <c r="M88" s="175">
        <f t="shared" si="10"/>
        <v>0</v>
      </c>
      <c r="N88" s="12"/>
    </row>
    <row r="89" spans="1:14" hidden="1" outlineLevel="1" x14ac:dyDescent="0.2">
      <c r="A89" s="183">
        <v>27</v>
      </c>
      <c r="B89" s="64"/>
      <c r="C89" s="182"/>
      <c r="D89" s="220"/>
      <c r="E89" s="220"/>
      <c r="F89" s="221"/>
      <c r="G89" s="22"/>
      <c r="H89" s="22"/>
      <c r="I89" s="22"/>
      <c r="J89" s="22"/>
      <c r="K89" s="66">
        <v>0</v>
      </c>
      <c r="L89" s="64"/>
      <c r="M89" s="175">
        <f t="shared" si="10"/>
        <v>0</v>
      </c>
      <c r="N89" s="12"/>
    </row>
    <row r="90" spans="1:14" hidden="1" outlineLevel="1" x14ac:dyDescent="0.2">
      <c r="A90" s="183">
        <v>28</v>
      </c>
      <c r="B90" s="64"/>
      <c r="C90" s="182"/>
      <c r="D90" s="220"/>
      <c r="E90" s="220"/>
      <c r="F90" s="221"/>
      <c r="G90" s="22"/>
      <c r="H90" s="22"/>
      <c r="I90" s="22"/>
      <c r="J90" s="22"/>
      <c r="K90" s="66">
        <v>0</v>
      </c>
      <c r="L90" s="64"/>
      <c r="M90" s="175">
        <f t="shared" si="10"/>
        <v>0</v>
      </c>
      <c r="N90" s="12"/>
    </row>
    <row r="91" spans="1:14" hidden="1" outlineLevel="1" x14ac:dyDescent="0.2">
      <c r="A91" s="183">
        <v>29</v>
      </c>
      <c r="B91" s="64"/>
      <c r="C91" s="182"/>
      <c r="D91" s="220"/>
      <c r="E91" s="220"/>
      <c r="F91" s="221"/>
      <c r="G91" s="22"/>
      <c r="H91" s="22"/>
      <c r="I91" s="22"/>
      <c r="J91" s="22"/>
      <c r="K91" s="66">
        <v>0</v>
      </c>
      <c r="L91" s="64"/>
      <c r="M91" s="175">
        <f t="shared" si="10"/>
        <v>0</v>
      </c>
      <c r="N91" s="12"/>
    </row>
    <row r="92" spans="1:14" hidden="1" outlineLevel="1" x14ac:dyDescent="0.2">
      <c r="A92" s="183">
        <v>30</v>
      </c>
      <c r="B92" s="64"/>
      <c r="C92" s="182"/>
      <c r="D92" s="220"/>
      <c r="E92" s="220"/>
      <c r="F92" s="221"/>
      <c r="G92" s="22"/>
      <c r="H92" s="22"/>
      <c r="I92" s="22"/>
      <c r="J92" s="22"/>
      <c r="K92" s="66">
        <v>0</v>
      </c>
      <c r="L92" s="64"/>
      <c r="M92" s="175">
        <f t="shared" si="10"/>
        <v>0</v>
      </c>
      <c r="N92" s="12"/>
    </row>
    <row r="93" spans="1:14" hidden="1" outlineLevel="1" x14ac:dyDescent="0.2">
      <c r="A93" s="183">
        <v>31</v>
      </c>
      <c r="B93" s="64"/>
      <c r="C93" s="182"/>
      <c r="D93" s="220"/>
      <c r="E93" s="220"/>
      <c r="F93" s="221"/>
      <c r="G93" s="22"/>
      <c r="H93" s="22"/>
      <c r="I93" s="22"/>
      <c r="J93" s="22"/>
      <c r="K93" s="66">
        <v>0</v>
      </c>
      <c r="L93" s="64"/>
      <c r="M93" s="175">
        <f t="shared" si="10"/>
        <v>0</v>
      </c>
      <c r="N93" s="12"/>
    </row>
    <row r="94" spans="1:14" hidden="1" outlineLevel="1" x14ac:dyDescent="0.2">
      <c r="A94" s="183">
        <v>32</v>
      </c>
      <c r="B94" s="64"/>
      <c r="C94" s="182"/>
      <c r="D94" s="220"/>
      <c r="E94" s="220"/>
      <c r="F94" s="221"/>
      <c r="G94" s="22"/>
      <c r="H94" s="22"/>
      <c r="I94" s="22"/>
      <c r="J94" s="22"/>
      <c r="K94" s="66">
        <v>0</v>
      </c>
      <c r="L94" s="64"/>
      <c r="M94" s="175">
        <f t="shared" si="10"/>
        <v>0</v>
      </c>
      <c r="N94" s="12"/>
    </row>
    <row r="95" spans="1:14" hidden="1" outlineLevel="1" x14ac:dyDescent="0.2">
      <c r="A95" s="183">
        <v>33</v>
      </c>
      <c r="B95" s="64"/>
      <c r="C95" s="182"/>
      <c r="D95" s="220"/>
      <c r="E95" s="220"/>
      <c r="F95" s="221"/>
      <c r="G95" s="22"/>
      <c r="H95" s="22"/>
      <c r="I95" s="22"/>
      <c r="J95" s="22"/>
      <c r="K95" s="66">
        <v>0</v>
      </c>
      <c r="L95" s="64"/>
      <c r="M95" s="175">
        <f t="shared" si="10"/>
        <v>0</v>
      </c>
      <c r="N95" s="12"/>
    </row>
    <row r="96" spans="1:14" hidden="1" outlineLevel="1" x14ac:dyDescent="0.2">
      <c r="A96" s="183">
        <v>34</v>
      </c>
      <c r="B96" s="64"/>
      <c r="C96" s="182"/>
      <c r="D96" s="220"/>
      <c r="E96" s="220"/>
      <c r="F96" s="221"/>
      <c r="G96" s="22"/>
      <c r="H96" s="22"/>
      <c r="I96" s="22"/>
      <c r="J96" s="22"/>
      <c r="K96" s="66">
        <v>0</v>
      </c>
      <c r="L96" s="64"/>
      <c r="M96" s="175">
        <f t="shared" si="10"/>
        <v>0</v>
      </c>
      <c r="N96" s="12"/>
    </row>
    <row r="97" spans="1:14" hidden="1" outlineLevel="1" x14ac:dyDescent="0.2">
      <c r="A97" s="183">
        <v>35</v>
      </c>
      <c r="B97" s="64"/>
      <c r="C97" s="182"/>
      <c r="D97" s="220"/>
      <c r="E97" s="220"/>
      <c r="F97" s="221"/>
      <c r="G97" s="22"/>
      <c r="H97" s="22"/>
      <c r="I97" s="22"/>
      <c r="J97" s="22"/>
      <c r="K97" s="66">
        <v>0</v>
      </c>
      <c r="L97" s="64"/>
      <c r="M97" s="175">
        <f t="shared" si="10"/>
        <v>0</v>
      </c>
      <c r="N97" s="12"/>
    </row>
    <row r="98" spans="1:14" hidden="1" outlineLevel="1" x14ac:dyDescent="0.2">
      <c r="A98" s="183">
        <v>36</v>
      </c>
      <c r="B98" s="64"/>
      <c r="C98" s="182"/>
      <c r="D98" s="220"/>
      <c r="E98" s="220"/>
      <c r="F98" s="221"/>
      <c r="G98" s="22"/>
      <c r="H98" s="22"/>
      <c r="I98" s="22"/>
      <c r="J98" s="22"/>
      <c r="K98" s="66">
        <v>0</v>
      </c>
      <c r="L98" s="64"/>
      <c r="M98" s="175">
        <f t="shared" si="10"/>
        <v>0</v>
      </c>
      <c r="N98" s="12"/>
    </row>
    <row r="99" spans="1:14" hidden="1" outlineLevel="1" x14ac:dyDescent="0.2">
      <c r="A99" s="183">
        <v>37</v>
      </c>
      <c r="B99" s="64"/>
      <c r="C99" s="182"/>
      <c r="D99" s="220"/>
      <c r="E99" s="220"/>
      <c r="F99" s="221"/>
      <c r="G99" s="22"/>
      <c r="H99" s="22"/>
      <c r="I99" s="22"/>
      <c r="J99" s="22"/>
      <c r="K99" s="66">
        <v>0</v>
      </c>
      <c r="L99" s="64"/>
      <c r="M99" s="175">
        <f t="shared" si="10"/>
        <v>0</v>
      </c>
      <c r="N99" s="12"/>
    </row>
    <row r="100" spans="1:14" hidden="1" outlineLevel="1" x14ac:dyDescent="0.2">
      <c r="A100" s="183">
        <v>38</v>
      </c>
      <c r="B100" s="64"/>
      <c r="C100" s="182"/>
      <c r="D100" s="220"/>
      <c r="E100" s="220"/>
      <c r="F100" s="221"/>
      <c r="G100" s="22"/>
      <c r="H100" s="22"/>
      <c r="I100" s="22"/>
      <c r="J100" s="22"/>
      <c r="K100" s="66">
        <v>0</v>
      </c>
      <c r="L100" s="64"/>
      <c r="M100" s="175">
        <f t="shared" si="10"/>
        <v>0</v>
      </c>
      <c r="N100" s="12"/>
    </row>
    <row r="101" spans="1:14" hidden="1" outlineLevel="1" x14ac:dyDescent="0.2">
      <c r="A101" s="183">
        <v>39</v>
      </c>
      <c r="B101" s="64"/>
      <c r="C101" s="182"/>
      <c r="D101" s="220"/>
      <c r="E101" s="220"/>
      <c r="F101" s="221"/>
      <c r="G101" s="22"/>
      <c r="H101" s="22"/>
      <c r="I101" s="22"/>
      <c r="J101" s="22"/>
      <c r="K101" s="66">
        <v>0</v>
      </c>
      <c r="L101" s="64"/>
      <c r="M101" s="175">
        <f t="shared" si="10"/>
        <v>0</v>
      </c>
      <c r="N101" s="12"/>
    </row>
    <row r="102" spans="1:14" hidden="1" outlineLevel="1" x14ac:dyDescent="0.2">
      <c r="A102" s="183">
        <v>40</v>
      </c>
      <c r="B102" s="64"/>
      <c r="C102" s="182"/>
      <c r="D102" s="220"/>
      <c r="E102" s="220"/>
      <c r="F102" s="221"/>
      <c r="G102" s="22"/>
      <c r="H102" s="22"/>
      <c r="I102" s="22"/>
      <c r="J102" s="22"/>
      <c r="K102" s="66">
        <v>0</v>
      </c>
      <c r="L102" s="64"/>
      <c r="M102" s="175">
        <f t="shared" si="10"/>
        <v>0</v>
      </c>
      <c r="N102" s="12"/>
    </row>
    <row r="103" spans="1:14" hidden="1" outlineLevel="1" x14ac:dyDescent="0.2">
      <c r="A103" s="183">
        <v>41</v>
      </c>
      <c r="B103" s="64"/>
      <c r="C103" s="182"/>
      <c r="D103" s="220"/>
      <c r="E103" s="220"/>
      <c r="F103" s="221"/>
      <c r="G103" s="22"/>
      <c r="H103" s="22"/>
      <c r="I103" s="22"/>
      <c r="J103" s="22"/>
      <c r="K103" s="66">
        <v>0</v>
      </c>
      <c r="L103" s="64"/>
      <c r="M103" s="175">
        <f t="shared" ref="M103:M111" si="11">K103*L103</f>
        <v>0</v>
      </c>
      <c r="N103" s="12"/>
    </row>
    <row r="104" spans="1:14" hidden="1" outlineLevel="1" x14ac:dyDescent="0.2">
      <c r="A104" s="183">
        <v>42</v>
      </c>
      <c r="B104" s="64"/>
      <c r="C104" s="182"/>
      <c r="D104" s="220"/>
      <c r="E104" s="220"/>
      <c r="F104" s="221"/>
      <c r="G104" s="22"/>
      <c r="H104" s="22"/>
      <c r="I104" s="22"/>
      <c r="J104" s="22"/>
      <c r="K104" s="66">
        <v>0</v>
      </c>
      <c r="L104" s="64"/>
      <c r="M104" s="175">
        <f t="shared" si="11"/>
        <v>0</v>
      </c>
      <c r="N104" s="12"/>
    </row>
    <row r="105" spans="1:14" hidden="1" outlineLevel="1" x14ac:dyDescent="0.2">
      <c r="A105" s="183">
        <v>43</v>
      </c>
      <c r="B105" s="64"/>
      <c r="C105" s="182"/>
      <c r="D105" s="220"/>
      <c r="E105" s="220"/>
      <c r="F105" s="221"/>
      <c r="G105" s="22"/>
      <c r="H105" s="22"/>
      <c r="I105" s="22"/>
      <c r="J105" s="22"/>
      <c r="K105" s="66">
        <v>0</v>
      </c>
      <c r="L105" s="64"/>
      <c r="M105" s="175">
        <f t="shared" si="11"/>
        <v>0</v>
      </c>
      <c r="N105" s="12"/>
    </row>
    <row r="106" spans="1:14" hidden="1" outlineLevel="1" x14ac:dyDescent="0.2">
      <c r="A106" s="183">
        <v>44</v>
      </c>
      <c r="B106" s="64"/>
      <c r="C106" s="182"/>
      <c r="D106" s="220"/>
      <c r="E106" s="220"/>
      <c r="F106" s="221"/>
      <c r="G106" s="22"/>
      <c r="H106" s="22"/>
      <c r="I106" s="22"/>
      <c r="J106" s="22"/>
      <c r="K106" s="66">
        <v>0</v>
      </c>
      <c r="L106" s="64"/>
      <c r="M106" s="175">
        <f t="shared" si="11"/>
        <v>0</v>
      </c>
      <c r="N106" s="12"/>
    </row>
    <row r="107" spans="1:14" hidden="1" outlineLevel="1" x14ac:dyDescent="0.2">
      <c r="A107" s="183">
        <v>45</v>
      </c>
      <c r="B107" s="64"/>
      <c r="C107" s="182"/>
      <c r="D107" s="220"/>
      <c r="E107" s="220"/>
      <c r="F107" s="221"/>
      <c r="G107" s="22"/>
      <c r="H107" s="22"/>
      <c r="I107" s="22"/>
      <c r="J107" s="22"/>
      <c r="K107" s="66">
        <v>0</v>
      </c>
      <c r="L107" s="64"/>
      <c r="M107" s="175">
        <f t="shared" si="11"/>
        <v>0</v>
      </c>
      <c r="N107" s="12"/>
    </row>
    <row r="108" spans="1:14" hidden="1" outlineLevel="1" x14ac:dyDescent="0.2">
      <c r="A108" s="183">
        <v>46</v>
      </c>
      <c r="B108" s="64"/>
      <c r="C108" s="182"/>
      <c r="D108" s="220"/>
      <c r="E108" s="220"/>
      <c r="F108" s="221"/>
      <c r="G108" s="22"/>
      <c r="H108" s="22"/>
      <c r="I108" s="22"/>
      <c r="J108" s="22"/>
      <c r="K108" s="66">
        <v>0</v>
      </c>
      <c r="L108" s="64"/>
      <c r="M108" s="175">
        <f t="shared" si="11"/>
        <v>0</v>
      </c>
      <c r="N108" s="12"/>
    </row>
    <row r="109" spans="1:14" hidden="1" outlineLevel="1" x14ac:dyDescent="0.2">
      <c r="A109" s="183">
        <v>47</v>
      </c>
      <c r="B109" s="64"/>
      <c r="C109" s="182"/>
      <c r="D109" s="220"/>
      <c r="E109" s="220"/>
      <c r="F109" s="221"/>
      <c r="G109" s="22"/>
      <c r="H109" s="22"/>
      <c r="I109" s="22"/>
      <c r="J109" s="22"/>
      <c r="K109" s="66">
        <v>0</v>
      </c>
      <c r="L109" s="64"/>
      <c r="M109" s="175">
        <f t="shared" si="11"/>
        <v>0</v>
      </c>
      <c r="N109" s="12"/>
    </row>
    <row r="110" spans="1:14" hidden="1" outlineLevel="1" x14ac:dyDescent="0.2">
      <c r="A110" s="183">
        <v>48</v>
      </c>
      <c r="B110" s="64"/>
      <c r="C110" s="182"/>
      <c r="D110" s="220"/>
      <c r="E110" s="220"/>
      <c r="F110" s="221"/>
      <c r="G110" s="22"/>
      <c r="H110" s="22"/>
      <c r="I110" s="22"/>
      <c r="J110" s="22"/>
      <c r="K110" s="66">
        <v>0</v>
      </c>
      <c r="L110" s="64"/>
      <c r="M110" s="175">
        <f t="shared" si="11"/>
        <v>0</v>
      </c>
      <c r="N110" s="12"/>
    </row>
    <row r="111" spans="1:14" hidden="1" outlineLevel="1" x14ac:dyDescent="0.2">
      <c r="A111" s="183">
        <v>49</v>
      </c>
      <c r="B111" s="64"/>
      <c r="C111" s="182"/>
      <c r="D111" s="220"/>
      <c r="E111" s="220"/>
      <c r="F111" s="221"/>
      <c r="G111" s="22"/>
      <c r="H111" s="22"/>
      <c r="I111" s="22"/>
      <c r="J111" s="22"/>
      <c r="K111" s="66">
        <v>0</v>
      </c>
      <c r="L111" s="64"/>
      <c r="M111" s="175">
        <f t="shared" si="11"/>
        <v>0</v>
      </c>
      <c r="N111" s="12"/>
    </row>
    <row r="112" spans="1:14" ht="15" collapsed="1" thickBot="1" x14ac:dyDescent="0.25">
      <c r="A112" s="184">
        <v>50</v>
      </c>
      <c r="B112" s="185"/>
      <c r="C112" s="186"/>
      <c r="D112" s="233"/>
      <c r="E112" s="233"/>
      <c r="F112" s="234"/>
      <c r="G112" s="22"/>
      <c r="H112" s="22"/>
      <c r="I112" s="22"/>
      <c r="J112" s="22"/>
      <c r="K112" s="66">
        <v>0</v>
      </c>
      <c r="L112" s="173"/>
      <c r="M112" s="176">
        <f>K112*L112</f>
        <v>0</v>
      </c>
      <c r="N112" s="12"/>
    </row>
    <row r="113" spans="1:14" ht="15" thickBot="1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N113" s="12"/>
    </row>
    <row r="114" spans="1:14" ht="15.75" thickBot="1" x14ac:dyDescent="0.25">
      <c r="A114" s="14"/>
      <c r="B114" s="16"/>
      <c r="C114" s="16"/>
      <c r="D114" s="16"/>
      <c r="E114" s="15"/>
      <c r="F114" s="15"/>
      <c r="G114" s="15"/>
      <c r="H114" s="15"/>
      <c r="I114" s="12"/>
      <c r="J114" s="12"/>
      <c r="K114" s="14" t="s">
        <v>139</v>
      </c>
      <c r="L114" s="12"/>
      <c r="M114" s="178">
        <f>SUM(M63:M113)</f>
        <v>0</v>
      </c>
      <c r="N114" s="12"/>
    </row>
    <row r="115" spans="1:14" x14ac:dyDescent="0.2">
      <c r="A115" s="17"/>
      <c r="B115" s="16"/>
      <c r="C115" s="16"/>
      <c r="D115" s="16"/>
      <c r="E115" s="15"/>
      <c r="F115" s="15"/>
      <c r="G115" s="15"/>
      <c r="H115" s="15"/>
      <c r="I115" s="12"/>
      <c r="J115" s="12"/>
      <c r="K115" s="17"/>
      <c r="L115" s="12"/>
      <c r="N115" s="12"/>
    </row>
  </sheetData>
  <sheetProtection algorithmName="SHA-512" hashValue="MczORgO3sREk4ncjWgB78OE1XLmAkt13uA/d+/gKS0RTM0S8hmT8fsoV9+oimisE4Zvag4eUE1TxADqn7SG0vA==" saltValue="OKi9IJFC5kQmWUP1IT0GWg==" spinCount="100000" sheet="1" formatRows="0"/>
  <mergeCells count="65">
    <mergeCell ref="D108:F108"/>
    <mergeCell ref="D109:F109"/>
    <mergeCell ref="D110:F110"/>
    <mergeCell ref="D111:F111"/>
    <mergeCell ref="D103:F103"/>
    <mergeCell ref="D104:F104"/>
    <mergeCell ref="D105:F105"/>
    <mergeCell ref="D106:F106"/>
    <mergeCell ref="D107:F107"/>
    <mergeCell ref="D98:F98"/>
    <mergeCell ref="D99:F99"/>
    <mergeCell ref="D100:F100"/>
    <mergeCell ref="D101:F101"/>
    <mergeCell ref="D102:F102"/>
    <mergeCell ref="D93:F93"/>
    <mergeCell ref="D94:F94"/>
    <mergeCell ref="D95:F95"/>
    <mergeCell ref="D96:F96"/>
    <mergeCell ref="D97:F97"/>
    <mergeCell ref="D88:F88"/>
    <mergeCell ref="D89:F89"/>
    <mergeCell ref="D90:F90"/>
    <mergeCell ref="D91:F91"/>
    <mergeCell ref="D92:F92"/>
    <mergeCell ref="D112:F112"/>
    <mergeCell ref="D76:F76"/>
    <mergeCell ref="D75:F75"/>
    <mergeCell ref="D74:F74"/>
    <mergeCell ref="D73:F73"/>
    <mergeCell ref="D77:F77"/>
    <mergeCell ref="D78:F78"/>
    <mergeCell ref="D79:F79"/>
    <mergeCell ref="D80:F80"/>
    <mergeCell ref="D81:F81"/>
    <mergeCell ref="D82:F82"/>
    <mergeCell ref="D83:F83"/>
    <mergeCell ref="D84:F84"/>
    <mergeCell ref="D85:F85"/>
    <mergeCell ref="D86:F86"/>
    <mergeCell ref="D87:F87"/>
    <mergeCell ref="J5:J6"/>
    <mergeCell ref="K5:K6"/>
    <mergeCell ref="L5:L6"/>
    <mergeCell ref="M5:M6"/>
    <mergeCell ref="A61:L61"/>
    <mergeCell ref="D5:D6"/>
    <mergeCell ref="A5:A6"/>
    <mergeCell ref="B5:B6"/>
    <mergeCell ref="E5:E6"/>
    <mergeCell ref="G5:G6"/>
    <mergeCell ref="I5:I6"/>
    <mergeCell ref="F5:F6"/>
    <mergeCell ref="H5:H6"/>
    <mergeCell ref="C5:C6"/>
    <mergeCell ref="D62:F62"/>
    <mergeCell ref="D72:F72"/>
    <mergeCell ref="D71:F71"/>
    <mergeCell ref="D70:F70"/>
    <mergeCell ref="D69:F69"/>
    <mergeCell ref="D68:F68"/>
    <mergeCell ref="D67:F67"/>
    <mergeCell ref="D66:F66"/>
    <mergeCell ref="D65:F65"/>
    <mergeCell ref="D64:F64"/>
    <mergeCell ref="D63:F63"/>
  </mergeCells>
  <phoneticPr fontId="28" type="noConversion"/>
  <conditionalFormatting sqref="G7">
    <cfRule type="cellIs" dxfId="1" priority="7" operator="equal">
      <formula>"C7=NFU"</formula>
    </cfRule>
  </conditionalFormatting>
  <conditionalFormatting sqref="H7:H56">
    <cfRule type="expression" dxfId="0" priority="26">
      <formula>$D7:D56&lt;&gt;"Overig"</formula>
    </cfRule>
  </conditionalFormatting>
  <dataValidations count="3">
    <dataValidation type="list" allowBlank="1" showInputMessage="1" showErrorMessage="1" sqref="D7:D56" xr:uid="{00000000-0002-0000-0100-000000000000}">
      <formula1>Ruling</formula1>
    </dataValidation>
    <dataValidation type="list" showInputMessage="1" showErrorMessage="1" sqref="E7:E56" xr:uid="{00000000-0002-0000-0100-000001000000}">
      <formula1>INDIRECT($D7)</formula1>
    </dataValidation>
    <dataValidation type="custom" allowBlank="1" showInputMessage="1" showErrorMessage="1" sqref="H7:H56" xr:uid="{00000000-0002-0000-0100-000002000000}">
      <formula1>D7="Overig"</formula1>
    </dataValidation>
  </dataValidations>
  <pageMargins left="0.7" right="0.7" top="0.75" bottom="0.75" header="0.3" footer="0.3"/>
  <pageSetup paperSize="9" scale="48" fitToHeight="0" orientation="landscape" verticalDpi="1200" r:id="rId1"/>
  <rowBreaks count="1" manualBreakCount="1">
    <brk id="58" max="19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10309D0-4AF9-4793-91A2-917E18C43228}">
          <x14:formula1>
            <xm:f>'Participatiant list'!$B$6:$B$30</xm:f>
          </x14:formula1>
          <xm:sqref>C63:C112 C7:C56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4">
    <pageSetUpPr fitToPage="1"/>
  </sheetPr>
  <dimension ref="A1:R255"/>
  <sheetViews>
    <sheetView zoomScale="85" zoomScaleNormal="85" workbookViewId="0">
      <selection activeCell="D12" sqref="D12"/>
    </sheetView>
  </sheetViews>
  <sheetFormatPr defaultColWidth="0" defaultRowHeight="14.25" zeroHeight="1" outlineLevelRow="1" outlineLevelCol="1" x14ac:dyDescent="0.2"/>
  <cols>
    <col min="1" max="1" width="3.5703125" style="13" customWidth="1"/>
    <col min="2" max="2" width="27" style="13" customWidth="1"/>
    <col min="3" max="3" width="26.28515625" style="13" customWidth="1"/>
    <col min="4" max="4" width="28.85546875" style="13" customWidth="1"/>
    <col min="5" max="5" width="35.85546875" style="13" customWidth="1"/>
    <col min="6" max="6" width="25.7109375" style="46" customWidth="1"/>
    <col min="7" max="8" width="25.7109375" style="13" customWidth="1"/>
    <col min="9" max="9" width="18.140625" style="13" customWidth="1"/>
    <col min="10" max="12" width="25.7109375" style="13" hidden="1" customWidth="1" outlineLevel="1"/>
    <col min="13" max="13" width="3.5703125" style="13" customWidth="1" collapsed="1"/>
    <col min="14" max="18" width="0" style="13" hidden="1" customWidth="1"/>
    <col min="19" max="16384" width="27" style="13" hidden="1"/>
  </cols>
  <sheetData>
    <row r="1" spans="1:13" x14ac:dyDescent="0.2">
      <c r="A1" s="24"/>
      <c r="B1" s="25"/>
      <c r="C1" s="25"/>
      <c r="D1" s="25"/>
      <c r="E1" s="25"/>
      <c r="F1" s="26"/>
      <c r="G1" s="27"/>
      <c r="H1" s="27"/>
      <c r="I1" s="25"/>
      <c r="J1" s="27"/>
      <c r="K1" s="27"/>
      <c r="L1" s="27"/>
      <c r="M1" s="132"/>
    </row>
    <row r="2" spans="1:13" ht="18" x14ac:dyDescent="0.2">
      <c r="A2" s="28"/>
      <c r="B2" s="133" t="s">
        <v>10</v>
      </c>
      <c r="C2" s="120"/>
      <c r="D2" s="120"/>
      <c r="E2" s="120"/>
      <c r="F2" s="134"/>
      <c r="G2" s="121"/>
      <c r="H2" s="121"/>
      <c r="I2" s="120"/>
      <c r="J2" s="121"/>
      <c r="K2" s="121"/>
      <c r="L2" s="121"/>
      <c r="M2" s="135"/>
    </row>
    <row r="3" spans="1:13" ht="15" thickBot="1" x14ac:dyDescent="0.25">
      <c r="A3" s="28"/>
      <c r="B3" s="120"/>
      <c r="C3" s="120"/>
      <c r="D3" s="120"/>
      <c r="E3" s="120"/>
      <c r="F3" s="134"/>
      <c r="G3" s="121"/>
      <c r="H3" s="121"/>
      <c r="I3" s="120"/>
      <c r="J3" s="121"/>
      <c r="K3" s="121"/>
      <c r="L3" s="121"/>
      <c r="M3" s="135"/>
    </row>
    <row r="4" spans="1:13" ht="15.75" thickBot="1" x14ac:dyDescent="0.25">
      <c r="A4" s="28"/>
      <c r="B4" s="237" t="s">
        <v>145</v>
      </c>
      <c r="C4" s="238"/>
      <c r="D4" s="238"/>
      <c r="E4" s="238"/>
      <c r="F4" s="30"/>
      <c r="G4" s="31"/>
      <c r="H4" s="32"/>
      <c r="I4" s="116"/>
      <c r="J4" s="37"/>
      <c r="K4" s="37"/>
      <c r="L4" s="37"/>
      <c r="M4" s="135"/>
    </row>
    <row r="5" spans="1:13" ht="60.75" thickBot="1" x14ac:dyDescent="0.25">
      <c r="A5" s="28"/>
      <c r="B5" s="239"/>
      <c r="C5" s="240"/>
      <c r="D5" s="240"/>
      <c r="E5" s="136"/>
      <c r="F5" s="33" t="s">
        <v>146</v>
      </c>
      <c r="G5" s="131" t="s">
        <v>147</v>
      </c>
      <c r="H5" s="143" t="s">
        <v>148</v>
      </c>
      <c r="I5" s="143" t="s">
        <v>149</v>
      </c>
      <c r="J5" s="33" t="s">
        <v>150</v>
      </c>
      <c r="K5" s="33" t="s">
        <v>151</v>
      </c>
      <c r="L5" s="33" t="s">
        <v>152</v>
      </c>
      <c r="M5" s="135"/>
    </row>
    <row r="6" spans="1:13" ht="22.5" customHeight="1" thickBot="1" x14ac:dyDescent="0.3">
      <c r="A6" s="28"/>
      <c r="B6" s="191" t="s">
        <v>153</v>
      </c>
      <c r="C6" s="34"/>
      <c r="D6" s="35" t="s">
        <v>154</v>
      </c>
      <c r="E6" s="34" t="s">
        <v>173</v>
      </c>
      <c r="F6" s="36"/>
      <c r="G6" s="31"/>
      <c r="H6" s="37"/>
      <c r="I6" s="37"/>
      <c r="J6" s="37"/>
      <c r="K6" s="37"/>
      <c r="L6" s="37"/>
      <c r="M6" s="135"/>
    </row>
    <row r="7" spans="1:13" x14ac:dyDescent="0.2">
      <c r="A7" s="28"/>
      <c r="B7" s="241">
        <f>Staff!B7</f>
        <v>0</v>
      </c>
      <c r="C7" s="242"/>
      <c r="D7" s="57"/>
      <c r="E7" s="179" t="str">
        <f>IF(ISBLANK(Staff!C7),"  ",Staff!C7)</f>
        <v xml:space="preserve">  </v>
      </c>
      <c r="F7" s="192">
        <f>Staff!M7</f>
        <v>0</v>
      </c>
      <c r="G7" s="195">
        <v>0</v>
      </c>
      <c r="H7" s="197">
        <f t="shared" ref="H7:H35" si="0">F7-G7</f>
        <v>0</v>
      </c>
      <c r="I7" s="117"/>
      <c r="J7" s="199">
        <v>0</v>
      </c>
      <c r="K7" s="199">
        <v>0</v>
      </c>
      <c r="L7" s="197">
        <f>+J7-K7</f>
        <v>0</v>
      </c>
      <c r="M7" s="135"/>
    </row>
    <row r="8" spans="1:13" x14ac:dyDescent="0.2">
      <c r="A8" s="28"/>
      <c r="B8" s="235">
        <f>Staff!B8</f>
        <v>0</v>
      </c>
      <c r="C8" s="236"/>
      <c r="D8" s="58"/>
      <c r="E8" s="179" t="str">
        <f>IF(ISBLANK(Staff!C8),"  ",Staff!C8)</f>
        <v xml:space="preserve">  </v>
      </c>
      <c r="F8" s="192">
        <f>Staff!M8</f>
        <v>0</v>
      </c>
      <c r="G8" s="195">
        <v>0</v>
      </c>
      <c r="H8" s="197">
        <f t="shared" si="0"/>
        <v>0</v>
      </c>
      <c r="I8" s="118"/>
      <c r="J8" s="199">
        <v>0</v>
      </c>
      <c r="K8" s="199">
        <v>0</v>
      </c>
      <c r="L8" s="197">
        <f t="shared" ref="L8:L71" si="1">+J8-K8</f>
        <v>0</v>
      </c>
      <c r="M8" s="135"/>
    </row>
    <row r="9" spans="1:13" x14ac:dyDescent="0.2">
      <c r="A9" s="28"/>
      <c r="B9" s="235">
        <f>Staff!B9</f>
        <v>0</v>
      </c>
      <c r="C9" s="236"/>
      <c r="D9" s="58"/>
      <c r="E9" s="179" t="str">
        <f>IF(ISBLANK(Staff!C9),"  ",Staff!C9)</f>
        <v xml:space="preserve">  </v>
      </c>
      <c r="F9" s="192">
        <f>Staff!M9</f>
        <v>0</v>
      </c>
      <c r="G9" s="195">
        <v>0</v>
      </c>
      <c r="H9" s="197">
        <f t="shared" si="0"/>
        <v>0</v>
      </c>
      <c r="I9" s="118"/>
      <c r="J9" s="199">
        <v>0</v>
      </c>
      <c r="K9" s="199">
        <v>0</v>
      </c>
      <c r="L9" s="197">
        <f t="shared" si="1"/>
        <v>0</v>
      </c>
      <c r="M9" s="135"/>
    </row>
    <row r="10" spans="1:13" x14ac:dyDescent="0.2">
      <c r="A10" s="28"/>
      <c r="B10" s="235">
        <f>Staff!B10</f>
        <v>0</v>
      </c>
      <c r="C10" s="236"/>
      <c r="D10" s="58"/>
      <c r="E10" s="179" t="str">
        <f>IF(ISBLANK(Staff!C10),"  ",Staff!C10)</f>
        <v xml:space="preserve">  </v>
      </c>
      <c r="F10" s="192">
        <f>Staff!M10</f>
        <v>0</v>
      </c>
      <c r="G10" s="195">
        <v>0</v>
      </c>
      <c r="H10" s="197">
        <f t="shared" si="0"/>
        <v>0</v>
      </c>
      <c r="I10" s="118"/>
      <c r="J10" s="199">
        <v>0</v>
      </c>
      <c r="K10" s="199">
        <v>0</v>
      </c>
      <c r="L10" s="197">
        <f t="shared" si="1"/>
        <v>0</v>
      </c>
      <c r="M10" s="135"/>
    </row>
    <row r="11" spans="1:13" x14ac:dyDescent="0.2">
      <c r="A11" s="28"/>
      <c r="B11" s="235">
        <f>Staff!B11</f>
        <v>0</v>
      </c>
      <c r="C11" s="236"/>
      <c r="D11" s="58"/>
      <c r="E11" s="179" t="str">
        <f>IF(ISBLANK(Staff!C11),"  ",Staff!C11)</f>
        <v xml:space="preserve">  </v>
      </c>
      <c r="F11" s="192">
        <f>Staff!M11</f>
        <v>0</v>
      </c>
      <c r="G11" s="195">
        <v>0</v>
      </c>
      <c r="H11" s="197">
        <f t="shared" si="0"/>
        <v>0</v>
      </c>
      <c r="I11" s="118"/>
      <c r="J11" s="199">
        <v>0</v>
      </c>
      <c r="K11" s="199">
        <v>0</v>
      </c>
      <c r="L11" s="197">
        <f t="shared" si="1"/>
        <v>0</v>
      </c>
      <c r="M11" s="135"/>
    </row>
    <row r="12" spans="1:13" x14ac:dyDescent="0.2">
      <c r="A12" s="28"/>
      <c r="B12" s="235">
        <f>Staff!B12</f>
        <v>0</v>
      </c>
      <c r="C12" s="236"/>
      <c r="D12" s="57"/>
      <c r="E12" s="179" t="str">
        <f>IF(ISBLANK(Staff!C12),"  ",Staff!C12)</f>
        <v xml:space="preserve">  </v>
      </c>
      <c r="F12" s="192">
        <f>Staff!M12</f>
        <v>0</v>
      </c>
      <c r="G12" s="195">
        <v>0</v>
      </c>
      <c r="H12" s="197">
        <f t="shared" si="0"/>
        <v>0</v>
      </c>
      <c r="I12" s="118"/>
      <c r="J12" s="199">
        <v>0</v>
      </c>
      <c r="K12" s="199">
        <v>0</v>
      </c>
      <c r="L12" s="197">
        <f t="shared" si="1"/>
        <v>0</v>
      </c>
      <c r="M12" s="135"/>
    </row>
    <row r="13" spans="1:13" x14ac:dyDescent="0.2">
      <c r="A13" s="28"/>
      <c r="B13" s="235">
        <f>Staff!B13</f>
        <v>0</v>
      </c>
      <c r="C13" s="236"/>
      <c r="D13" s="58"/>
      <c r="E13" s="179" t="str">
        <f>IF(ISBLANK(Staff!C13),"  ",Staff!C13)</f>
        <v xml:space="preserve">  </v>
      </c>
      <c r="F13" s="192">
        <f>Staff!M13</f>
        <v>0</v>
      </c>
      <c r="G13" s="195">
        <v>0</v>
      </c>
      <c r="H13" s="197">
        <f t="shared" si="0"/>
        <v>0</v>
      </c>
      <c r="I13" s="118"/>
      <c r="J13" s="199">
        <v>0</v>
      </c>
      <c r="K13" s="199">
        <v>0</v>
      </c>
      <c r="L13" s="197">
        <f t="shared" si="1"/>
        <v>0</v>
      </c>
      <c r="M13" s="135"/>
    </row>
    <row r="14" spans="1:13" x14ac:dyDescent="0.2">
      <c r="A14" s="28"/>
      <c r="B14" s="235">
        <f>Staff!B14</f>
        <v>0</v>
      </c>
      <c r="C14" s="236"/>
      <c r="D14" s="58"/>
      <c r="E14" s="179" t="str">
        <f>IF(ISBLANK(Staff!C14),"  ",Staff!C14)</f>
        <v xml:space="preserve">  </v>
      </c>
      <c r="F14" s="192">
        <f>Staff!M14</f>
        <v>0</v>
      </c>
      <c r="G14" s="195">
        <v>0</v>
      </c>
      <c r="H14" s="197">
        <f t="shared" si="0"/>
        <v>0</v>
      </c>
      <c r="I14" s="118"/>
      <c r="J14" s="199">
        <v>0</v>
      </c>
      <c r="K14" s="199">
        <v>0</v>
      </c>
      <c r="L14" s="197">
        <f t="shared" si="1"/>
        <v>0</v>
      </c>
      <c r="M14" s="135"/>
    </row>
    <row r="15" spans="1:13" x14ac:dyDescent="0.2">
      <c r="A15" s="28"/>
      <c r="B15" s="235">
        <f>Staff!B15</f>
        <v>0</v>
      </c>
      <c r="C15" s="236"/>
      <c r="D15" s="58"/>
      <c r="E15" s="179" t="str">
        <f>IF(ISBLANK(Staff!C15),"  ",Staff!C15)</f>
        <v xml:space="preserve">  </v>
      </c>
      <c r="F15" s="192">
        <f>Staff!M15</f>
        <v>0</v>
      </c>
      <c r="G15" s="195">
        <v>0</v>
      </c>
      <c r="H15" s="197">
        <f t="shared" si="0"/>
        <v>0</v>
      </c>
      <c r="I15" s="118"/>
      <c r="J15" s="199">
        <v>0</v>
      </c>
      <c r="K15" s="199">
        <v>0</v>
      </c>
      <c r="L15" s="197">
        <f t="shared" si="1"/>
        <v>0</v>
      </c>
      <c r="M15" s="135"/>
    </row>
    <row r="16" spans="1:13" x14ac:dyDescent="0.2">
      <c r="A16" s="28"/>
      <c r="B16" s="235">
        <f>Staff!B16</f>
        <v>0</v>
      </c>
      <c r="C16" s="236"/>
      <c r="D16" s="58"/>
      <c r="E16" s="179" t="str">
        <f>IF(ISBLANK(Staff!C16),"  ",Staff!C16)</f>
        <v xml:space="preserve">  </v>
      </c>
      <c r="F16" s="192">
        <f>Staff!M16</f>
        <v>0</v>
      </c>
      <c r="G16" s="195">
        <v>0</v>
      </c>
      <c r="H16" s="197">
        <f t="shared" si="0"/>
        <v>0</v>
      </c>
      <c r="I16" s="118"/>
      <c r="J16" s="199">
        <v>0</v>
      </c>
      <c r="K16" s="199">
        <v>0</v>
      </c>
      <c r="L16" s="197">
        <f t="shared" si="1"/>
        <v>0</v>
      </c>
      <c r="M16" s="135"/>
    </row>
    <row r="17" spans="1:13" x14ac:dyDescent="0.2">
      <c r="A17" s="28"/>
      <c r="B17" s="235">
        <f>Staff!B17</f>
        <v>0</v>
      </c>
      <c r="C17" s="236"/>
      <c r="D17" s="57"/>
      <c r="E17" s="179" t="str">
        <f>IF(ISBLANK(Staff!C17),"  ",Staff!C17)</f>
        <v xml:space="preserve">  </v>
      </c>
      <c r="F17" s="192">
        <f>Staff!M17</f>
        <v>0</v>
      </c>
      <c r="G17" s="195">
        <v>0</v>
      </c>
      <c r="H17" s="197">
        <f t="shared" si="0"/>
        <v>0</v>
      </c>
      <c r="I17" s="118"/>
      <c r="J17" s="199">
        <v>0</v>
      </c>
      <c r="K17" s="199">
        <v>0</v>
      </c>
      <c r="L17" s="197">
        <f t="shared" si="1"/>
        <v>0</v>
      </c>
      <c r="M17" s="135"/>
    </row>
    <row r="18" spans="1:13" x14ac:dyDescent="0.2">
      <c r="A18" s="28"/>
      <c r="B18" s="235">
        <f>Staff!B18</f>
        <v>0</v>
      </c>
      <c r="C18" s="236"/>
      <c r="D18" s="57"/>
      <c r="E18" s="179" t="str">
        <f>IF(ISBLANK(Staff!C18),"  ",Staff!C18)</f>
        <v xml:space="preserve">  </v>
      </c>
      <c r="F18" s="192">
        <f>Staff!M18</f>
        <v>0</v>
      </c>
      <c r="G18" s="195">
        <v>0</v>
      </c>
      <c r="H18" s="197">
        <f t="shared" si="0"/>
        <v>0</v>
      </c>
      <c r="I18" s="118"/>
      <c r="J18" s="199">
        <v>0</v>
      </c>
      <c r="K18" s="199">
        <v>0</v>
      </c>
      <c r="L18" s="197">
        <f t="shared" si="1"/>
        <v>0</v>
      </c>
      <c r="M18" s="135"/>
    </row>
    <row r="19" spans="1:13" x14ac:dyDescent="0.2">
      <c r="A19" s="28"/>
      <c r="B19" s="235">
        <f>Staff!B19</f>
        <v>0</v>
      </c>
      <c r="C19" s="236"/>
      <c r="D19" s="57"/>
      <c r="E19" s="179" t="str">
        <f>IF(ISBLANK(Staff!C19),"  ",Staff!C19)</f>
        <v xml:space="preserve">  </v>
      </c>
      <c r="F19" s="192">
        <f>Staff!M19</f>
        <v>0</v>
      </c>
      <c r="G19" s="195">
        <v>0</v>
      </c>
      <c r="H19" s="197">
        <f t="shared" si="0"/>
        <v>0</v>
      </c>
      <c r="I19" s="118"/>
      <c r="J19" s="199">
        <v>0</v>
      </c>
      <c r="K19" s="199">
        <v>0</v>
      </c>
      <c r="L19" s="197">
        <f t="shared" si="1"/>
        <v>0</v>
      </c>
      <c r="M19" s="135"/>
    </row>
    <row r="20" spans="1:13" x14ac:dyDescent="0.2">
      <c r="A20" s="28"/>
      <c r="B20" s="235">
        <f>Staff!B20</f>
        <v>0</v>
      </c>
      <c r="C20" s="236"/>
      <c r="D20" s="57"/>
      <c r="E20" s="179" t="str">
        <f>IF(ISBLANK(Staff!C20),"  ",Staff!C20)</f>
        <v xml:space="preserve">  </v>
      </c>
      <c r="F20" s="192">
        <f>Staff!M20</f>
        <v>0</v>
      </c>
      <c r="G20" s="195">
        <v>0</v>
      </c>
      <c r="H20" s="197">
        <f t="shared" si="0"/>
        <v>0</v>
      </c>
      <c r="I20" s="118"/>
      <c r="J20" s="199">
        <v>0</v>
      </c>
      <c r="K20" s="199">
        <v>0</v>
      </c>
      <c r="L20" s="197">
        <f t="shared" si="1"/>
        <v>0</v>
      </c>
      <c r="M20" s="135"/>
    </row>
    <row r="21" spans="1:13" x14ac:dyDescent="0.2">
      <c r="A21" s="28"/>
      <c r="B21" s="235">
        <f>Staff!B21</f>
        <v>0</v>
      </c>
      <c r="C21" s="236"/>
      <c r="D21" s="57"/>
      <c r="E21" s="179" t="str">
        <f>IF(ISBLANK(Staff!C21),"  ",Staff!C21)</f>
        <v xml:space="preserve">  </v>
      </c>
      <c r="F21" s="192">
        <f>Staff!M21</f>
        <v>0</v>
      </c>
      <c r="G21" s="195">
        <v>0</v>
      </c>
      <c r="H21" s="197">
        <f t="shared" si="0"/>
        <v>0</v>
      </c>
      <c r="I21" s="118"/>
      <c r="J21" s="199">
        <v>0</v>
      </c>
      <c r="K21" s="199">
        <v>0</v>
      </c>
      <c r="L21" s="197">
        <f t="shared" si="1"/>
        <v>0</v>
      </c>
      <c r="M21" s="135"/>
    </row>
    <row r="22" spans="1:13" x14ac:dyDescent="0.2">
      <c r="A22" s="28"/>
      <c r="B22" s="235">
        <f>Staff!B22</f>
        <v>0</v>
      </c>
      <c r="C22" s="236"/>
      <c r="D22" s="57"/>
      <c r="E22" s="179" t="str">
        <f>IF(ISBLANK(Staff!C22),"  ",Staff!C22)</f>
        <v xml:space="preserve">  </v>
      </c>
      <c r="F22" s="192">
        <f>Staff!M22</f>
        <v>0</v>
      </c>
      <c r="G22" s="195">
        <v>0</v>
      </c>
      <c r="H22" s="197">
        <f t="shared" si="0"/>
        <v>0</v>
      </c>
      <c r="I22" s="118"/>
      <c r="J22" s="199">
        <v>0</v>
      </c>
      <c r="K22" s="199">
        <v>0</v>
      </c>
      <c r="L22" s="197">
        <f t="shared" si="1"/>
        <v>0</v>
      </c>
      <c r="M22" s="135"/>
    </row>
    <row r="23" spans="1:13" x14ac:dyDescent="0.2">
      <c r="A23" s="28"/>
      <c r="B23" s="235">
        <f>Staff!B23</f>
        <v>0</v>
      </c>
      <c r="C23" s="236"/>
      <c r="D23" s="58"/>
      <c r="E23" s="179" t="str">
        <f>IF(ISBLANK(Staff!C23),"  ",Staff!C23)</f>
        <v xml:space="preserve">  </v>
      </c>
      <c r="F23" s="192">
        <f>Staff!M23</f>
        <v>0</v>
      </c>
      <c r="G23" s="195">
        <v>0</v>
      </c>
      <c r="H23" s="197">
        <f t="shared" si="0"/>
        <v>0</v>
      </c>
      <c r="I23" s="118"/>
      <c r="J23" s="199">
        <v>0</v>
      </c>
      <c r="K23" s="199">
        <v>0</v>
      </c>
      <c r="L23" s="197">
        <f t="shared" si="1"/>
        <v>0</v>
      </c>
      <c r="M23" s="135"/>
    </row>
    <row r="24" spans="1:13" x14ac:dyDescent="0.2">
      <c r="A24" s="28"/>
      <c r="B24" s="235">
        <f>Staff!B24</f>
        <v>0</v>
      </c>
      <c r="C24" s="236"/>
      <c r="D24" s="58"/>
      <c r="E24" s="179" t="str">
        <f>IF(ISBLANK(Staff!C24),"  ",Staff!C24)</f>
        <v xml:space="preserve">  </v>
      </c>
      <c r="F24" s="192">
        <f>Staff!M24</f>
        <v>0</v>
      </c>
      <c r="G24" s="195">
        <v>0</v>
      </c>
      <c r="H24" s="197">
        <f t="shared" si="0"/>
        <v>0</v>
      </c>
      <c r="I24" s="118"/>
      <c r="J24" s="199">
        <v>0</v>
      </c>
      <c r="K24" s="199">
        <v>0</v>
      </c>
      <c r="L24" s="197">
        <f t="shared" si="1"/>
        <v>0</v>
      </c>
      <c r="M24" s="135"/>
    </row>
    <row r="25" spans="1:13" x14ac:dyDescent="0.2">
      <c r="A25" s="28"/>
      <c r="B25" s="235">
        <f>Staff!B25</f>
        <v>0</v>
      </c>
      <c r="C25" s="236"/>
      <c r="D25" s="58"/>
      <c r="E25" s="179" t="str">
        <f>IF(ISBLANK(Staff!C25),"  ",Staff!C25)</f>
        <v xml:space="preserve">  </v>
      </c>
      <c r="F25" s="192">
        <f>Staff!M25</f>
        <v>0</v>
      </c>
      <c r="G25" s="195">
        <v>0</v>
      </c>
      <c r="H25" s="197">
        <f t="shared" si="0"/>
        <v>0</v>
      </c>
      <c r="I25" s="118"/>
      <c r="J25" s="199">
        <v>0</v>
      </c>
      <c r="K25" s="199">
        <v>0</v>
      </c>
      <c r="L25" s="197">
        <f t="shared" si="1"/>
        <v>0</v>
      </c>
      <c r="M25" s="135"/>
    </row>
    <row r="26" spans="1:13" hidden="1" outlineLevel="1" x14ac:dyDescent="0.2">
      <c r="A26" s="28"/>
      <c r="B26" s="235">
        <f>Staff!B26</f>
        <v>0</v>
      </c>
      <c r="C26" s="236"/>
      <c r="D26" s="58"/>
      <c r="E26" s="179" t="str">
        <f>IF(ISBLANK(Staff!C26),"  ",Staff!C26)</f>
        <v xml:space="preserve">  </v>
      </c>
      <c r="F26" s="192">
        <f>Staff!M26</f>
        <v>0</v>
      </c>
      <c r="G26" s="195">
        <v>0</v>
      </c>
      <c r="H26" s="197">
        <f t="shared" si="0"/>
        <v>0</v>
      </c>
      <c r="I26" s="118"/>
      <c r="J26" s="199">
        <v>0</v>
      </c>
      <c r="K26" s="199">
        <v>0</v>
      </c>
      <c r="L26" s="197">
        <f t="shared" si="1"/>
        <v>0</v>
      </c>
      <c r="M26" s="135"/>
    </row>
    <row r="27" spans="1:13" hidden="1" outlineLevel="1" x14ac:dyDescent="0.2">
      <c r="A27" s="28"/>
      <c r="B27" s="235">
        <f>Staff!B27</f>
        <v>0</v>
      </c>
      <c r="C27" s="236"/>
      <c r="D27" s="57"/>
      <c r="E27" s="179" t="str">
        <f>IF(ISBLANK(Staff!C27),"  ",Staff!C27)</f>
        <v xml:space="preserve">  </v>
      </c>
      <c r="F27" s="192">
        <f>Staff!M27</f>
        <v>0</v>
      </c>
      <c r="G27" s="195">
        <v>0</v>
      </c>
      <c r="H27" s="197">
        <f t="shared" si="0"/>
        <v>0</v>
      </c>
      <c r="I27" s="118"/>
      <c r="J27" s="199">
        <v>0</v>
      </c>
      <c r="K27" s="199">
        <v>0</v>
      </c>
      <c r="L27" s="197">
        <f t="shared" si="1"/>
        <v>0</v>
      </c>
      <c r="M27" s="135"/>
    </row>
    <row r="28" spans="1:13" hidden="1" outlineLevel="1" x14ac:dyDescent="0.2">
      <c r="A28" s="28"/>
      <c r="B28" s="235">
        <f>Staff!B28</f>
        <v>0</v>
      </c>
      <c r="C28" s="236"/>
      <c r="D28" s="57"/>
      <c r="E28" s="179" t="str">
        <f>IF(ISBLANK(Staff!C28),"  ",Staff!C28)</f>
        <v xml:space="preserve">  </v>
      </c>
      <c r="F28" s="192">
        <f>Staff!M28</f>
        <v>0</v>
      </c>
      <c r="G28" s="195">
        <v>0</v>
      </c>
      <c r="H28" s="197">
        <f t="shared" si="0"/>
        <v>0</v>
      </c>
      <c r="I28" s="118"/>
      <c r="J28" s="199">
        <v>0</v>
      </c>
      <c r="K28" s="199">
        <v>0</v>
      </c>
      <c r="L28" s="197">
        <f t="shared" si="1"/>
        <v>0</v>
      </c>
      <c r="M28" s="135"/>
    </row>
    <row r="29" spans="1:13" hidden="1" outlineLevel="1" x14ac:dyDescent="0.2">
      <c r="A29" s="28"/>
      <c r="B29" s="235">
        <f>Staff!B29</f>
        <v>0</v>
      </c>
      <c r="C29" s="236"/>
      <c r="D29" s="57"/>
      <c r="E29" s="179" t="str">
        <f>IF(ISBLANK(Staff!C29),"  ",Staff!C29)</f>
        <v xml:space="preserve">  </v>
      </c>
      <c r="F29" s="192">
        <f>Staff!M29</f>
        <v>0</v>
      </c>
      <c r="G29" s="195">
        <v>0</v>
      </c>
      <c r="H29" s="197">
        <f t="shared" si="0"/>
        <v>0</v>
      </c>
      <c r="I29" s="118"/>
      <c r="J29" s="199">
        <v>0</v>
      </c>
      <c r="K29" s="199">
        <v>0</v>
      </c>
      <c r="L29" s="197">
        <f t="shared" si="1"/>
        <v>0</v>
      </c>
      <c r="M29" s="135"/>
    </row>
    <row r="30" spans="1:13" hidden="1" outlineLevel="1" x14ac:dyDescent="0.2">
      <c r="A30" s="28"/>
      <c r="B30" s="235">
        <f>Staff!B30</f>
        <v>0</v>
      </c>
      <c r="C30" s="236"/>
      <c r="D30" s="57"/>
      <c r="E30" s="179" t="str">
        <f>IF(ISBLANK(Staff!C30),"  ",Staff!C30)</f>
        <v xml:space="preserve">  </v>
      </c>
      <c r="F30" s="192">
        <f>Staff!M30</f>
        <v>0</v>
      </c>
      <c r="G30" s="195">
        <v>0</v>
      </c>
      <c r="H30" s="197">
        <f t="shared" si="0"/>
        <v>0</v>
      </c>
      <c r="I30" s="118"/>
      <c r="J30" s="199">
        <v>0</v>
      </c>
      <c r="K30" s="199">
        <v>0</v>
      </c>
      <c r="L30" s="197">
        <f t="shared" si="1"/>
        <v>0</v>
      </c>
      <c r="M30" s="135"/>
    </row>
    <row r="31" spans="1:13" hidden="1" outlineLevel="1" x14ac:dyDescent="0.2">
      <c r="A31" s="28"/>
      <c r="B31" s="235">
        <f>Staff!B31</f>
        <v>0</v>
      </c>
      <c r="C31" s="236"/>
      <c r="D31" s="57"/>
      <c r="E31" s="179" t="str">
        <f>IF(ISBLANK(Staff!C31),"  ",Staff!C31)</f>
        <v xml:space="preserve">  </v>
      </c>
      <c r="F31" s="192">
        <f>Staff!M31</f>
        <v>0</v>
      </c>
      <c r="G31" s="195">
        <v>0</v>
      </c>
      <c r="H31" s="197">
        <f t="shared" si="0"/>
        <v>0</v>
      </c>
      <c r="I31" s="118"/>
      <c r="J31" s="199">
        <v>0</v>
      </c>
      <c r="K31" s="199">
        <v>0</v>
      </c>
      <c r="L31" s="197">
        <f t="shared" si="1"/>
        <v>0</v>
      </c>
      <c r="M31" s="135"/>
    </row>
    <row r="32" spans="1:13" hidden="1" outlineLevel="1" x14ac:dyDescent="0.2">
      <c r="A32" s="28"/>
      <c r="B32" s="235">
        <f>Staff!B32</f>
        <v>0</v>
      </c>
      <c r="C32" s="236"/>
      <c r="D32" s="57"/>
      <c r="E32" s="179" t="str">
        <f>IF(ISBLANK(Staff!C32),"  ",Staff!C32)</f>
        <v xml:space="preserve">  </v>
      </c>
      <c r="F32" s="192">
        <f>Staff!M32</f>
        <v>0</v>
      </c>
      <c r="G32" s="195">
        <v>0</v>
      </c>
      <c r="H32" s="197">
        <f t="shared" si="0"/>
        <v>0</v>
      </c>
      <c r="I32" s="118"/>
      <c r="J32" s="199">
        <v>0</v>
      </c>
      <c r="K32" s="199">
        <v>0</v>
      </c>
      <c r="L32" s="197">
        <f t="shared" si="1"/>
        <v>0</v>
      </c>
      <c r="M32" s="135"/>
    </row>
    <row r="33" spans="1:13" hidden="1" outlineLevel="1" x14ac:dyDescent="0.2">
      <c r="A33" s="28"/>
      <c r="B33" s="235">
        <f>Staff!B33</f>
        <v>0</v>
      </c>
      <c r="C33" s="236"/>
      <c r="D33" s="58"/>
      <c r="E33" s="179" t="str">
        <f>IF(ISBLANK(Staff!C33),"  ",Staff!C33)</f>
        <v xml:space="preserve">  </v>
      </c>
      <c r="F33" s="192">
        <f>Staff!M33</f>
        <v>0</v>
      </c>
      <c r="G33" s="195">
        <v>0</v>
      </c>
      <c r="H33" s="197">
        <f t="shared" si="0"/>
        <v>0</v>
      </c>
      <c r="I33" s="118"/>
      <c r="J33" s="199">
        <v>0</v>
      </c>
      <c r="K33" s="199">
        <v>0</v>
      </c>
      <c r="L33" s="197">
        <f t="shared" si="1"/>
        <v>0</v>
      </c>
      <c r="M33" s="135"/>
    </row>
    <row r="34" spans="1:13" hidden="1" outlineLevel="1" x14ac:dyDescent="0.2">
      <c r="A34" s="28"/>
      <c r="B34" s="235">
        <f>Staff!B34</f>
        <v>0</v>
      </c>
      <c r="C34" s="236"/>
      <c r="D34" s="58"/>
      <c r="E34" s="179" t="str">
        <f>IF(ISBLANK(Staff!C34),"  ",Staff!C34)</f>
        <v xml:space="preserve">  </v>
      </c>
      <c r="F34" s="192">
        <f>Staff!M34</f>
        <v>0</v>
      </c>
      <c r="G34" s="195">
        <v>0</v>
      </c>
      <c r="H34" s="197">
        <f t="shared" si="0"/>
        <v>0</v>
      </c>
      <c r="I34" s="118"/>
      <c r="J34" s="199">
        <v>0</v>
      </c>
      <c r="K34" s="199">
        <v>0</v>
      </c>
      <c r="L34" s="197">
        <f t="shared" si="1"/>
        <v>0</v>
      </c>
      <c r="M34" s="135"/>
    </row>
    <row r="35" spans="1:13" hidden="1" outlineLevel="1" x14ac:dyDescent="0.2">
      <c r="A35" s="28"/>
      <c r="B35" s="235">
        <f>Staff!B35</f>
        <v>0</v>
      </c>
      <c r="C35" s="236"/>
      <c r="D35" s="58"/>
      <c r="E35" s="179" t="str">
        <f>IF(ISBLANK(Staff!C35),"  ",Staff!C35)</f>
        <v xml:space="preserve">  </v>
      </c>
      <c r="F35" s="192">
        <f>Staff!M35</f>
        <v>0</v>
      </c>
      <c r="G35" s="195">
        <v>0</v>
      </c>
      <c r="H35" s="197">
        <f t="shared" si="0"/>
        <v>0</v>
      </c>
      <c r="I35" s="118"/>
      <c r="J35" s="199">
        <v>0</v>
      </c>
      <c r="K35" s="199">
        <v>0</v>
      </c>
      <c r="L35" s="197">
        <f t="shared" si="1"/>
        <v>0</v>
      </c>
      <c r="M35" s="135"/>
    </row>
    <row r="36" spans="1:13" hidden="1" outlineLevel="1" x14ac:dyDescent="0.2">
      <c r="A36" s="28"/>
      <c r="B36" s="235">
        <f>Staff!B36</f>
        <v>0</v>
      </c>
      <c r="C36" s="236"/>
      <c r="D36" s="58"/>
      <c r="E36" s="179" t="str">
        <f>IF(ISBLANK(Staff!C36),"  ",Staff!C36)</f>
        <v xml:space="preserve">  </v>
      </c>
      <c r="F36" s="192">
        <f>Staff!M36</f>
        <v>0</v>
      </c>
      <c r="G36" s="195">
        <v>0</v>
      </c>
      <c r="H36" s="197">
        <f t="shared" ref="H36:H91" si="2">F36-G36</f>
        <v>0</v>
      </c>
      <c r="I36" s="118"/>
      <c r="J36" s="199">
        <v>0</v>
      </c>
      <c r="K36" s="199">
        <v>0</v>
      </c>
      <c r="L36" s="197">
        <f t="shared" si="1"/>
        <v>0</v>
      </c>
      <c r="M36" s="135"/>
    </row>
    <row r="37" spans="1:13" hidden="1" outlineLevel="1" x14ac:dyDescent="0.2">
      <c r="A37" s="28"/>
      <c r="B37" s="235">
        <f>Staff!B37</f>
        <v>0</v>
      </c>
      <c r="C37" s="236"/>
      <c r="D37" s="58"/>
      <c r="E37" s="179" t="str">
        <f>IF(ISBLANK(Staff!C37),"  ",Staff!C37)</f>
        <v xml:space="preserve">  </v>
      </c>
      <c r="F37" s="192">
        <f>Staff!M37</f>
        <v>0</v>
      </c>
      <c r="G37" s="195">
        <v>0</v>
      </c>
      <c r="H37" s="197">
        <f t="shared" si="2"/>
        <v>0</v>
      </c>
      <c r="I37" s="118"/>
      <c r="J37" s="199">
        <v>0</v>
      </c>
      <c r="K37" s="199">
        <v>0</v>
      </c>
      <c r="L37" s="197">
        <f t="shared" si="1"/>
        <v>0</v>
      </c>
      <c r="M37" s="135"/>
    </row>
    <row r="38" spans="1:13" hidden="1" outlineLevel="1" x14ac:dyDescent="0.2">
      <c r="A38" s="28"/>
      <c r="B38" s="235">
        <f>Staff!B38</f>
        <v>0</v>
      </c>
      <c r="C38" s="236"/>
      <c r="D38" s="58"/>
      <c r="E38" s="179" t="str">
        <f>IF(ISBLANK(Staff!C38),"  ",Staff!C38)</f>
        <v xml:space="preserve">  </v>
      </c>
      <c r="F38" s="192">
        <f>Staff!M38</f>
        <v>0</v>
      </c>
      <c r="G38" s="195">
        <v>0</v>
      </c>
      <c r="H38" s="197">
        <f t="shared" si="2"/>
        <v>0</v>
      </c>
      <c r="I38" s="118"/>
      <c r="J38" s="199">
        <v>0</v>
      </c>
      <c r="K38" s="199">
        <v>0</v>
      </c>
      <c r="L38" s="197">
        <f t="shared" si="1"/>
        <v>0</v>
      </c>
      <c r="M38" s="135"/>
    </row>
    <row r="39" spans="1:13" hidden="1" outlineLevel="1" x14ac:dyDescent="0.2">
      <c r="A39" s="28"/>
      <c r="B39" s="235">
        <f>Staff!B39</f>
        <v>0</v>
      </c>
      <c r="C39" s="236"/>
      <c r="D39" s="58"/>
      <c r="E39" s="179" t="str">
        <f>IF(ISBLANK(Staff!C39),"  ",Staff!C39)</f>
        <v xml:space="preserve">  </v>
      </c>
      <c r="F39" s="192">
        <f>Staff!M39</f>
        <v>0</v>
      </c>
      <c r="G39" s="195">
        <v>0</v>
      </c>
      <c r="H39" s="197">
        <f t="shared" si="2"/>
        <v>0</v>
      </c>
      <c r="I39" s="118"/>
      <c r="J39" s="199">
        <v>0</v>
      </c>
      <c r="K39" s="199">
        <v>0</v>
      </c>
      <c r="L39" s="197">
        <f t="shared" si="1"/>
        <v>0</v>
      </c>
      <c r="M39" s="135"/>
    </row>
    <row r="40" spans="1:13" hidden="1" outlineLevel="1" x14ac:dyDescent="0.2">
      <c r="A40" s="28"/>
      <c r="B40" s="235">
        <f>Staff!B40</f>
        <v>0</v>
      </c>
      <c r="C40" s="236"/>
      <c r="D40" s="57"/>
      <c r="E40" s="179" t="str">
        <f>IF(ISBLANK(Staff!C40),"  ",Staff!C40)</f>
        <v xml:space="preserve">  </v>
      </c>
      <c r="F40" s="192">
        <f>Staff!M40</f>
        <v>0</v>
      </c>
      <c r="G40" s="195">
        <v>0</v>
      </c>
      <c r="H40" s="197">
        <f t="shared" si="2"/>
        <v>0</v>
      </c>
      <c r="I40" s="118"/>
      <c r="J40" s="199">
        <v>0</v>
      </c>
      <c r="K40" s="199">
        <v>0</v>
      </c>
      <c r="L40" s="197">
        <f t="shared" si="1"/>
        <v>0</v>
      </c>
      <c r="M40" s="135"/>
    </row>
    <row r="41" spans="1:13" hidden="1" outlineLevel="1" x14ac:dyDescent="0.2">
      <c r="A41" s="28"/>
      <c r="B41" s="235">
        <f>Staff!B41</f>
        <v>0</v>
      </c>
      <c r="C41" s="236"/>
      <c r="D41" s="58"/>
      <c r="E41" s="179" t="str">
        <f>IF(ISBLANK(Staff!C41),"  ",Staff!C41)</f>
        <v xml:space="preserve">  </v>
      </c>
      <c r="F41" s="192">
        <f>Staff!M41</f>
        <v>0</v>
      </c>
      <c r="G41" s="195">
        <v>0</v>
      </c>
      <c r="H41" s="197">
        <f t="shared" si="2"/>
        <v>0</v>
      </c>
      <c r="I41" s="118"/>
      <c r="J41" s="199">
        <v>0</v>
      </c>
      <c r="K41" s="199">
        <v>0</v>
      </c>
      <c r="L41" s="197">
        <f t="shared" si="1"/>
        <v>0</v>
      </c>
      <c r="M41" s="135"/>
    </row>
    <row r="42" spans="1:13" hidden="1" outlineLevel="1" x14ac:dyDescent="0.2">
      <c r="A42" s="28"/>
      <c r="B42" s="235">
        <f>Staff!B42</f>
        <v>0</v>
      </c>
      <c r="C42" s="236"/>
      <c r="D42" s="58"/>
      <c r="E42" s="179" t="str">
        <f>IF(ISBLANK(Staff!C42),"  ",Staff!C42)</f>
        <v xml:space="preserve">  </v>
      </c>
      <c r="F42" s="192">
        <f>Staff!M42</f>
        <v>0</v>
      </c>
      <c r="G42" s="195">
        <v>0</v>
      </c>
      <c r="H42" s="197">
        <f t="shared" si="2"/>
        <v>0</v>
      </c>
      <c r="I42" s="118"/>
      <c r="J42" s="199">
        <v>0</v>
      </c>
      <c r="K42" s="199">
        <v>0</v>
      </c>
      <c r="L42" s="197">
        <f t="shared" si="1"/>
        <v>0</v>
      </c>
      <c r="M42" s="135"/>
    </row>
    <row r="43" spans="1:13" hidden="1" outlineLevel="1" x14ac:dyDescent="0.2">
      <c r="A43" s="28"/>
      <c r="B43" s="235">
        <f>Staff!B43</f>
        <v>0</v>
      </c>
      <c r="C43" s="236"/>
      <c r="D43" s="58"/>
      <c r="E43" s="179" t="str">
        <f>IF(ISBLANK(Staff!C43),"  ",Staff!C43)</f>
        <v xml:space="preserve">  </v>
      </c>
      <c r="F43" s="192">
        <f>Staff!M43</f>
        <v>0</v>
      </c>
      <c r="G43" s="195">
        <v>0</v>
      </c>
      <c r="H43" s="197">
        <f t="shared" si="2"/>
        <v>0</v>
      </c>
      <c r="I43" s="118"/>
      <c r="J43" s="199">
        <v>0</v>
      </c>
      <c r="K43" s="199">
        <v>0</v>
      </c>
      <c r="L43" s="197">
        <f t="shared" si="1"/>
        <v>0</v>
      </c>
      <c r="M43" s="135"/>
    </row>
    <row r="44" spans="1:13" hidden="1" outlineLevel="1" x14ac:dyDescent="0.2">
      <c r="A44" s="28"/>
      <c r="B44" s="235">
        <f>Staff!B44</f>
        <v>0</v>
      </c>
      <c r="C44" s="236"/>
      <c r="D44" s="58"/>
      <c r="E44" s="179" t="str">
        <f>IF(ISBLANK(Staff!C44),"  ",Staff!C44)</f>
        <v xml:space="preserve">  </v>
      </c>
      <c r="F44" s="192">
        <f>Staff!M44</f>
        <v>0</v>
      </c>
      <c r="G44" s="195">
        <v>0</v>
      </c>
      <c r="H44" s="197">
        <f t="shared" si="2"/>
        <v>0</v>
      </c>
      <c r="I44" s="118"/>
      <c r="J44" s="199">
        <v>0</v>
      </c>
      <c r="K44" s="199">
        <v>0</v>
      </c>
      <c r="L44" s="197">
        <f t="shared" si="1"/>
        <v>0</v>
      </c>
      <c r="M44" s="135"/>
    </row>
    <row r="45" spans="1:13" hidden="1" outlineLevel="1" x14ac:dyDescent="0.2">
      <c r="A45" s="28"/>
      <c r="B45" s="235">
        <f>Staff!B45</f>
        <v>0</v>
      </c>
      <c r="C45" s="236"/>
      <c r="D45" s="57"/>
      <c r="E45" s="179" t="str">
        <f>IF(ISBLANK(Staff!C45),"  ",Staff!C45)</f>
        <v xml:space="preserve">  </v>
      </c>
      <c r="F45" s="192">
        <f>Staff!M45</f>
        <v>0</v>
      </c>
      <c r="G45" s="195">
        <v>0</v>
      </c>
      <c r="H45" s="197">
        <f t="shared" si="2"/>
        <v>0</v>
      </c>
      <c r="I45" s="118"/>
      <c r="J45" s="199">
        <v>0</v>
      </c>
      <c r="K45" s="199">
        <v>0</v>
      </c>
      <c r="L45" s="197">
        <f t="shared" si="1"/>
        <v>0</v>
      </c>
      <c r="M45" s="135"/>
    </row>
    <row r="46" spans="1:13" hidden="1" outlineLevel="1" x14ac:dyDescent="0.2">
      <c r="A46" s="28"/>
      <c r="B46" s="235">
        <f>Staff!B46</f>
        <v>0</v>
      </c>
      <c r="C46" s="236"/>
      <c r="D46" s="57"/>
      <c r="E46" s="179" t="str">
        <f>IF(ISBLANK(Staff!C46),"  ",Staff!C46)</f>
        <v xml:space="preserve">  </v>
      </c>
      <c r="F46" s="192">
        <f>Staff!M46</f>
        <v>0</v>
      </c>
      <c r="G46" s="195">
        <v>0</v>
      </c>
      <c r="H46" s="197">
        <f t="shared" si="2"/>
        <v>0</v>
      </c>
      <c r="I46" s="118"/>
      <c r="J46" s="199">
        <v>0</v>
      </c>
      <c r="K46" s="199">
        <v>0</v>
      </c>
      <c r="L46" s="197">
        <f t="shared" si="1"/>
        <v>0</v>
      </c>
      <c r="M46" s="135"/>
    </row>
    <row r="47" spans="1:13" hidden="1" outlineLevel="1" x14ac:dyDescent="0.2">
      <c r="A47" s="28"/>
      <c r="B47" s="235">
        <f>Staff!B47</f>
        <v>0</v>
      </c>
      <c r="C47" s="236"/>
      <c r="D47" s="57"/>
      <c r="E47" s="179" t="str">
        <f>IF(ISBLANK(Staff!C47),"  ",Staff!C47)</f>
        <v xml:space="preserve">  </v>
      </c>
      <c r="F47" s="192">
        <f>Staff!M47</f>
        <v>0</v>
      </c>
      <c r="G47" s="195">
        <v>0</v>
      </c>
      <c r="H47" s="197">
        <f t="shared" si="2"/>
        <v>0</v>
      </c>
      <c r="I47" s="118"/>
      <c r="J47" s="199">
        <v>0</v>
      </c>
      <c r="K47" s="199">
        <v>0</v>
      </c>
      <c r="L47" s="197">
        <f t="shared" si="1"/>
        <v>0</v>
      </c>
      <c r="M47" s="135"/>
    </row>
    <row r="48" spans="1:13" hidden="1" outlineLevel="1" x14ac:dyDescent="0.2">
      <c r="A48" s="28"/>
      <c r="B48" s="235">
        <f>Staff!B48</f>
        <v>0</v>
      </c>
      <c r="C48" s="236"/>
      <c r="D48" s="57"/>
      <c r="E48" s="179" t="str">
        <f>IF(ISBLANK(Staff!C48),"  ",Staff!C48)</f>
        <v xml:space="preserve">  </v>
      </c>
      <c r="F48" s="192">
        <f>Staff!M48</f>
        <v>0</v>
      </c>
      <c r="G48" s="195">
        <v>0</v>
      </c>
      <c r="H48" s="197">
        <f t="shared" si="2"/>
        <v>0</v>
      </c>
      <c r="I48" s="118"/>
      <c r="J48" s="199">
        <v>0</v>
      </c>
      <c r="K48" s="199">
        <v>0</v>
      </c>
      <c r="L48" s="197">
        <f t="shared" si="1"/>
        <v>0</v>
      </c>
      <c r="M48" s="135"/>
    </row>
    <row r="49" spans="1:13" hidden="1" outlineLevel="1" x14ac:dyDescent="0.2">
      <c r="A49" s="28"/>
      <c r="B49" s="235">
        <f>Staff!B49</f>
        <v>0</v>
      </c>
      <c r="C49" s="236"/>
      <c r="D49" s="57"/>
      <c r="E49" s="179" t="str">
        <f>IF(ISBLANK(Staff!C49),"  ",Staff!C49)</f>
        <v xml:space="preserve">  </v>
      </c>
      <c r="F49" s="192">
        <f>Staff!M49</f>
        <v>0</v>
      </c>
      <c r="G49" s="195">
        <v>0</v>
      </c>
      <c r="H49" s="197">
        <f t="shared" si="2"/>
        <v>0</v>
      </c>
      <c r="I49" s="118"/>
      <c r="J49" s="199">
        <v>0</v>
      </c>
      <c r="K49" s="199">
        <v>0</v>
      </c>
      <c r="L49" s="197">
        <f t="shared" si="1"/>
        <v>0</v>
      </c>
      <c r="M49" s="135"/>
    </row>
    <row r="50" spans="1:13" hidden="1" outlineLevel="1" x14ac:dyDescent="0.2">
      <c r="A50" s="28"/>
      <c r="B50" s="235">
        <f>Staff!B50</f>
        <v>0</v>
      </c>
      <c r="C50" s="236"/>
      <c r="D50" s="57"/>
      <c r="E50" s="179" t="str">
        <f>IF(ISBLANK(Staff!C50),"  ",Staff!C50)</f>
        <v xml:space="preserve">  </v>
      </c>
      <c r="F50" s="192">
        <f>Staff!M50</f>
        <v>0</v>
      </c>
      <c r="G50" s="195">
        <v>0</v>
      </c>
      <c r="H50" s="197">
        <f t="shared" si="2"/>
        <v>0</v>
      </c>
      <c r="I50" s="118"/>
      <c r="J50" s="199">
        <v>0</v>
      </c>
      <c r="K50" s="199">
        <v>0</v>
      </c>
      <c r="L50" s="197">
        <f t="shared" si="1"/>
        <v>0</v>
      </c>
      <c r="M50" s="135"/>
    </row>
    <row r="51" spans="1:13" hidden="1" outlineLevel="1" x14ac:dyDescent="0.2">
      <c r="A51" s="28"/>
      <c r="B51" s="235">
        <f>Staff!B51</f>
        <v>0</v>
      </c>
      <c r="C51" s="236"/>
      <c r="D51" s="58"/>
      <c r="E51" s="179" t="str">
        <f>IF(ISBLANK(Staff!C51),"  ",Staff!C51)</f>
        <v xml:space="preserve">  </v>
      </c>
      <c r="F51" s="192">
        <f>Staff!M51</f>
        <v>0</v>
      </c>
      <c r="G51" s="195">
        <v>0</v>
      </c>
      <c r="H51" s="197">
        <f t="shared" si="2"/>
        <v>0</v>
      </c>
      <c r="I51" s="118"/>
      <c r="J51" s="199">
        <v>0</v>
      </c>
      <c r="K51" s="199">
        <v>0</v>
      </c>
      <c r="L51" s="197">
        <f t="shared" si="1"/>
        <v>0</v>
      </c>
      <c r="M51" s="135"/>
    </row>
    <row r="52" spans="1:13" hidden="1" outlineLevel="1" x14ac:dyDescent="0.2">
      <c r="A52" s="28"/>
      <c r="B52" s="235">
        <f>Staff!B52</f>
        <v>0</v>
      </c>
      <c r="C52" s="236"/>
      <c r="D52" s="58"/>
      <c r="E52" s="179" t="str">
        <f>IF(ISBLANK(Staff!C52),"  ",Staff!C52)</f>
        <v xml:space="preserve">  </v>
      </c>
      <c r="F52" s="192">
        <f>Staff!M52</f>
        <v>0</v>
      </c>
      <c r="G52" s="195">
        <v>0</v>
      </c>
      <c r="H52" s="197">
        <f t="shared" si="2"/>
        <v>0</v>
      </c>
      <c r="I52" s="118"/>
      <c r="J52" s="199">
        <v>0</v>
      </c>
      <c r="K52" s="199">
        <v>0</v>
      </c>
      <c r="L52" s="197">
        <f t="shared" si="1"/>
        <v>0</v>
      </c>
      <c r="M52" s="135"/>
    </row>
    <row r="53" spans="1:13" hidden="1" outlineLevel="1" x14ac:dyDescent="0.2">
      <c r="A53" s="28"/>
      <c r="B53" s="235">
        <f>Staff!B53</f>
        <v>0</v>
      </c>
      <c r="C53" s="236"/>
      <c r="D53" s="58"/>
      <c r="E53" s="179" t="str">
        <f>IF(ISBLANK(Staff!C53),"  ",Staff!C53)</f>
        <v xml:space="preserve">  </v>
      </c>
      <c r="F53" s="192">
        <f>Staff!M53</f>
        <v>0</v>
      </c>
      <c r="G53" s="195">
        <v>0</v>
      </c>
      <c r="H53" s="197">
        <f t="shared" si="2"/>
        <v>0</v>
      </c>
      <c r="I53" s="118"/>
      <c r="J53" s="199">
        <v>0</v>
      </c>
      <c r="K53" s="199">
        <v>0</v>
      </c>
      <c r="L53" s="197">
        <f t="shared" si="1"/>
        <v>0</v>
      </c>
      <c r="M53" s="135"/>
    </row>
    <row r="54" spans="1:13" hidden="1" outlineLevel="1" x14ac:dyDescent="0.2">
      <c r="A54" s="28"/>
      <c r="B54" s="235">
        <f>Staff!B54</f>
        <v>0</v>
      </c>
      <c r="C54" s="236"/>
      <c r="D54" s="58"/>
      <c r="E54" s="179" t="str">
        <f>IF(ISBLANK(Staff!C54),"  ",Staff!C54)</f>
        <v xml:space="preserve">  </v>
      </c>
      <c r="F54" s="192">
        <f>Staff!M54</f>
        <v>0</v>
      </c>
      <c r="G54" s="195">
        <v>0</v>
      </c>
      <c r="H54" s="197">
        <f t="shared" si="2"/>
        <v>0</v>
      </c>
      <c r="I54" s="118"/>
      <c r="J54" s="199">
        <v>0</v>
      </c>
      <c r="K54" s="199">
        <v>0</v>
      </c>
      <c r="L54" s="197">
        <f t="shared" si="1"/>
        <v>0</v>
      </c>
      <c r="M54" s="135"/>
    </row>
    <row r="55" spans="1:13" hidden="1" outlineLevel="1" x14ac:dyDescent="0.2">
      <c r="A55" s="28"/>
      <c r="B55" s="235">
        <f>Staff!B55</f>
        <v>0</v>
      </c>
      <c r="C55" s="236"/>
      <c r="D55" s="57"/>
      <c r="E55" s="179" t="str">
        <f>IF(ISBLANK(Staff!C55),"  ",Staff!C55)</f>
        <v xml:space="preserve">  </v>
      </c>
      <c r="F55" s="192">
        <f>Staff!M55</f>
        <v>0</v>
      </c>
      <c r="G55" s="195">
        <v>0</v>
      </c>
      <c r="H55" s="197">
        <f t="shared" si="2"/>
        <v>0</v>
      </c>
      <c r="I55" s="118"/>
      <c r="J55" s="199">
        <v>0</v>
      </c>
      <c r="K55" s="199">
        <v>0</v>
      </c>
      <c r="L55" s="197">
        <f t="shared" si="1"/>
        <v>0</v>
      </c>
      <c r="M55" s="135"/>
    </row>
    <row r="56" spans="1:13" collapsed="1" x14ac:dyDescent="0.2">
      <c r="A56" s="28"/>
      <c r="B56" s="235">
        <f>Staff!B56</f>
        <v>0</v>
      </c>
      <c r="C56" s="236"/>
      <c r="D56" s="57"/>
      <c r="E56" s="179" t="str">
        <f>IF(ISBLANK(Staff!C56),"  ",Staff!C56)</f>
        <v xml:space="preserve">  </v>
      </c>
      <c r="F56" s="192">
        <f>Staff!M56</f>
        <v>0</v>
      </c>
      <c r="G56" s="195">
        <v>0</v>
      </c>
      <c r="H56" s="197">
        <f t="shared" si="2"/>
        <v>0</v>
      </c>
      <c r="I56" s="118"/>
      <c r="J56" s="199">
        <v>0</v>
      </c>
      <c r="K56" s="199">
        <v>0</v>
      </c>
      <c r="L56" s="197">
        <f t="shared" si="1"/>
        <v>0</v>
      </c>
      <c r="M56" s="135"/>
    </row>
    <row r="57" spans="1:13" x14ac:dyDescent="0.2">
      <c r="A57" s="28"/>
      <c r="B57" s="279">
        <f>Staff!B63</f>
        <v>0</v>
      </c>
      <c r="C57" s="280"/>
      <c r="D57" s="57"/>
      <c r="E57" s="180" t="str">
        <f>IF(ISBLANK(Staff!C63),"  ",Staff!C63)</f>
        <v xml:space="preserve">  </v>
      </c>
      <c r="F57" s="193">
        <f>Staff!M63</f>
        <v>0</v>
      </c>
      <c r="G57" s="195">
        <v>0</v>
      </c>
      <c r="H57" s="198">
        <f t="shared" si="2"/>
        <v>0</v>
      </c>
      <c r="I57" s="118"/>
      <c r="J57" s="199">
        <v>0</v>
      </c>
      <c r="K57" s="199">
        <v>0</v>
      </c>
      <c r="L57" s="198">
        <f t="shared" si="1"/>
        <v>0</v>
      </c>
      <c r="M57" s="135"/>
    </row>
    <row r="58" spans="1:13" x14ac:dyDescent="0.2">
      <c r="A58" s="28"/>
      <c r="B58" s="279">
        <f>Staff!B64</f>
        <v>0</v>
      </c>
      <c r="C58" s="280"/>
      <c r="D58" s="57"/>
      <c r="E58" s="180" t="str">
        <f>IF(ISBLANK(Staff!C64),"  ",Staff!C64)</f>
        <v xml:space="preserve">  </v>
      </c>
      <c r="F58" s="193">
        <f>Staff!M64</f>
        <v>0</v>
      </c>
      <c r="G58" s="195">
        <v>0</v>
      </c>
      <c r="H58" s="198">
        <f t="shared" si="2"/>
        <v>0</v>
      </c>
      <c r="I58" s="118"/>
      <c r="J58" s="199">
        <v>0</v>
      </c>
      <c r="K58" s="199">
        <v>0</v>
      </c>
      <c r="L58" s="198">
        <f t="shared" si="1"/>
        <v>0</v>
      </c>
      <c r="M58" s="135"/>
    </row>
    <row r="59" spans="1:13" x14ac:dyDescent="0.2">
      <c r="A59" s="28"/>
      <c r="B59" s="279">
        <f>Staff!B65</f>
        <v>0</v>
      </c>
      <c r="C59" s="280"/>
      <c r="D59" s="57"/>
      <c r="E59" s="180" t="str">
        <f>IF(ISBLANK(Staff!C65),"  ",Staff!C65)</f>
        <v xml:space="preserve">  </v>
      </c>
      <c r="F59" s="193">
        <f>Staff!M65</f>
        <v>0</v>
      </c>
      <c r="G59" s="195">
        <v>0</v>
      </c>
      <c r="H59" s="198">
        <f t="shared" si="2"/>
        <v>0</v>
      </c>
      <c r="I59" s="118"/>
      <c r="J59" s="199">
        <v>0</v>
      </c>
      <c r="K59" s="199">
        <v>0</v>
      </c>
      <c r="L59" s="198">
        <f t="shared" si="1"/>
        <v>0</v>
      </c>
      <c r="M59" s="135"/>
    </row>
    <row r="60" spans="1:13" x14ac:dyDescent="0.2">
      <c r="A60" s="28"/>
      <c r="B60" s="279">
        <f>Staff!B66</f>
        <v>0</v>
      </c>
      <c r="C60" s="280"/>
      <c r="D60" s="57"/>
      <c r="E60" s="180" t="str">
        <f>IF(ISBLANK(Staff!C66),"  ",Staff!C66)</f>
        <v xml:space="preserve">  </v>
      </c>
      <c r="F60" s="193">
        <f>Staff!M66</f>
        <v>0</v>
      </c>
      <c r="G60" s="195">
        <v>0</v>
      </c>
      <c r="H60" s="198">
        <f t="shared" si="2"/>
        <v>0</v>
      </c>
      <c r="I60" s="118"/>
      <c r="J60" s="199">
        <v>0</v>
      </c>
      <c r="K60" s="199">
        <v>0</v>
      </c>
      <c r="L60" s="198">
        <f t="shared" si="1"/>
        <v>0</v>
      </c>
      <c r="M60" s="135"/>
    </row>
    <row r="61" spans="1:13" x14ac:dyDescent="0.2">
      <c r="A61" s="28"/>
      <c r="B61" s="279">
        <f>Staff!B67</f>
        <v>0</v>
      </c>
      <c r="C61" s="280"/>
      <c r="D61" s="58"/>
      <c r="E61" s="180" t="str">
        <f>IF(ISBLANK(Staff!C67),"  ",Staff!C67)</f>
        <v xml:space="preserve">  </v>
      </c>
      <c r="F61" s="193">
        <f>Staff!M67</f>
        <v>0</v>
      </c>
      <c r="G61" s="195">
        <v>0</v>
      </c>
      <c r="H61" s="198">
        <f t="shared" si="2"/>
        <v>0</v>
      </c>
      <c r="I61" s="118"/>
      <c r="J61" s="199">
        <v>0</v>
      </c>
      <c r="K61" s="199">
        <v>0</v>
      </c>
      <c r="L61" s="198">
        <f t="shared" si="1"/>
        <v>0</v>
      </c>
      <c r="M61" s="135"/>
    </row>
    <row r="62" spans="1:13" x14ac:dyDescent="0.2">
      <c r="A62" s="28"/>
      <c r="B62" s="279">
        <f>Staff!B68</f>
        <v>0</v>
      </c>
      <c r="C62" s="280"/>
      <c r="D62" s="58"/>
      <c r="E62" s="180" t="str">
        <f>IF(ISBLANK(Staff!C68),"  ",Staff!C68)</f>
        <v xml:space="preserve">  </v>
      </c>
      <c r="F62" s="193">
        <f>Staff!M68</f>
        <v>0</v>
      </c>
      <c r="G62" s="195">
        <v>0</v>
      </c>
      <c r="H62" s="198">
        <f t="shared" si="2"/>
        <v>0</v>
      </c>
      <c r="I62" s="118"/>
      <c r="J62" s="199">
        <v>0</v>
      </c>
      <c r="K62" s="199">
        <v>0</v>
      </c>
      <c r="L62" s="198">
        <f t="shared" si="1"/>
        <v>0</v>
      </c>
      <c r="M62" s="135"/>
    </row>
    <row r="63" spans="1:13" x14ac:dyDescent="0.2">
      <c r="A63" s="28"/>
      <c r="B63" s="279">
        <f>Staff!B69</f>
        <v>0</v>
      </c>
      <c r="C63" s="280"/>
      <c r="D63" s="58"/>
      <c r="E63" s="180" t="str">
        <f>IF(ISBLANK(Staff!C69),"  ",Staff!C69)</f>
        <v xml:space="preserve">  </v>
      </c>
      <c r="F63" s="193">
        <f>Staff!M69</f>
        <v>0</v>
      </c>
      <c r="G63" s="195">
        <v>0</v>
      </c>
      <c r="H63" s="198">
        <f t="shared" si="2"/>
        <v>0</v>
      </c>
      <c r="I63" s="118"/>
      <c r="J63" s="199">
        <v>0</v>
      </c>
      <c r="K63" s="199">
        <v>0</v>
      </c>
      <c r="L63" s="198">
        <f t="shared" si="1"/>
        <v>0</v>
      </c>
      <c r="M63" s="135"/>
    </row>
    <row r="64" spans="1:13" x14ac:dyDescent="0.2">
      <c r="A64" s="28"/>
      <c r="B64" s="279">
        <f>Staff!B70</f>
        <v>0</v>
      </c>
      <c r="C64" s="280"/>
      <c r="D64" s="58"/>
      <c r="E64" s="180" t="str">
        <f>IF(ISBLANK(Staff!C70),"  ",Staff!C70)</f>
        <v xml:space="preserve">  </v>
      </c>
      <c r="F64" s="193">
        <f>Staff!M70</f>
        <v>0</v>
      </c>
      <c r="G64" s="195">
        <v>0</v>
      </c>
      <c r="H64" s="198">
        <f t="shared" si="2"/>
        <v>0</v>
      </c>
      <c r="I64" s="118"/>
      <c r="J64" s="199">
        <v>0</v>
      </c>
      <c r="K64" s="199">
        <v>0</v>
      </c>
      <c r="L64" s="198">
        <f t="shared" si="1"/>
        <v>0</v>
      </c>
      <c r="M64" s="135"/>
    </row>
    <row r="65" spans="1:13" x14ac:dyDescent="0.2">
      <c r="A65" s="28"/>
      <c r="B65" s="279">
        <f>Staff!B71</f>
        <v>0</v>
      </c>
      <c r="C65" s="280"/>
      <c r="D65" s="58"/>
      <c r="E65" s="180" t="str">
        <f>IF(ISBLANK(Staff!C71),"  ",Staff!C71)</f>
        <v xml:space="preserve">  </v>
      </c>
      <c r="F65" s="193">
        <f>Staff!M71</f>
        <v>0</v>
      </c>
      <c r="G65" s="195">
        <v>0</v>
      </c>
      <c r="H65" s="198">
        <f t="shared" si="2"/>
        <v>0</v>
      </c>
      <c r="I65" s="118"/>
      <c r="J65" s="199">
        <v>0</v>
      </c>
      <c r="K65" s="199">
        <v>0</v>
      </c>
      <c r="L65" s="198">
        <f t="shared" si="1"/>
        <v>0</v>
      </c>
      <c r="M65" s="135"/>
    </row>
    <row r="66" spans="1:13" x14ac:dyDescent="0.2">
      <c r="A66" s="28"/>
      <c r="B66" s="279">
        <f>Staff!B72</f>
        <v>0</v>
      </c>
      <c r="C66" s="280"/>
      <c r="D66" s="58"/>
      <c r="E66" s="180" t="str">
        <f>IF(ISBLANK(Staff!C72),"  ",Staff!C72)</f>
        <v xml:space="preserve">  </v>
      </c>
      <c r="F66" s="193">
        <f>Staff!M72</f>
        <v>0</v>
      </c>
      <c r="G66" s="195">
        <v>0</v>
      </c>
      <c r="H66" s="198">
        <f t="shared" si="2"/>
        <v>0</v>
      </c>
      <c r="I66" s="118"/>
      <c r="J66" s="199">
        <v>0</v>
      </c>
      <c r="K66" s="199">
        <v>0</v>
      </c>
      <c r="L66" s="198">
        <f t="shared" si="1"/>
        <v>0</v>
      </c>
      <c r="M66" s="135"/>
    </row>
    <row r="67" spans="1:13" x14ac:dyDescent="0.2">
      <c r="A67" s="28"/>
      <c r="B67" s="279">
        <f>Staff!B73</f>
        <v>0</v>
      </c>
      <c r="C67" s="280"/>
      <c r="D67" s="58"/>
      <c r="E67" s="180" t="str">
        <f>IF(ISBLANK(Staff!C73),"  ",Staff!C73)</f>
        <v xml:space="preserve">  </v>
      </c>
      <c r="F67" s="193">
        <f>Staff!M73</f>
        <v>0</v>
      </c>
      <c r="G67" s="195">
        <v>0</v>
      </c>
      <c r="H67" s="198">
        <f t="shared" si="2"/>
        <v>0</v>
      </c>
      <c r="I67" s="118"/>
      <c r="J67" s="199">
        <v>0</v>
      </c>
      <c r="K67" s="199">
        <v>0</v>
      </c>
      <c r="L67" s="198">
        <f t="shared" si="1"/>
        <v>0</v>
      </c>
      <c r="M67" s="135"/>
    </row>
    <row r="68" spans="1:13" x14ac:dyDescent="0.2">
      <c r="A68" s="28"/>
      <c r="B68" s="279">
        <f>Staff!B74</f>
        <v>0</v>
      </c>
      <c r="C68" s="280"/>
      <c r="D68" s="57"/>
      <c r="E68" s="180" t="str">
        <f>IF(ISBLANK(Staff!C74),"  ",Staff!C74)</f>
        <v xml:space="preserve">  </v>
      </c>
      <c r="F68" s="193">
        <f>Staff!M74</f>
        <v>0</v>
      </c>
      <c r="G68" s="195">
        <v>0</v>
      </c>
      <c r="H68" s="198">
        <f t="shared" si="2"/>
        <v>0</v>
      </c>
      <c r="I68" s="118"/>
      <c r="J68" s="199">
        <v>0</v>
      </c>
      <c r="K68" s="199">
        <v>0</v>
      </c>
      <c r="L68" s="198">
        <f t="shared" si="1"/>
        <v>0</v>
      </c>
      <c r="M68" s="135"/>
    </row>
    <row r="69" spans="1:13" x14ac:dyDescent="0.2">
      <c r="A69" s="28"/>
      <c r="B69" s="279">
        <f>Staff!B75</f>
        <v>0</v>
      </c>
      <c r="C69" s="280"/>
      <c r="D69" s="58"/>
      <c r="E69" s="180" t="str">
        <f>IF(ISBLANK(Staff!C75),"  ",Staff!C75)</f>
        <v xml:space="preserve">  </v>
      </c>
      <c r="F69" s="193">
        <f>Staff!M75</f>
        <v>0</v>
      </c>
      <c r="G69" s="195">
        <v>0</v>
      </c>
      <c r="H69" s="198">
        <f t="shared" si="2"/>
        <v>0</v>
      </c>
      <c r="I69" s="118"/>
      <c r="J69" s="199">
        <v>0</v>
      </c>
      <c r="K69" s="199">
        <v>0</v>
      </c>
      <c r="L69" s="198">
        <f t="shared" si="1"/>
        <v>0</v>
      </c>
      <c r="M69" s="135"/>
    </row>
    <row r="70" spans="1:13" x14ac:dyDescent="0.2">
      <c r="A70" s="28"/>
      <c r="B70" s="279">
        <f>Staff!B76</f>
        <v>0</v>
      </c>
      <c r="C70" s="280"/>
      <c r="D70" s="58"/>
      <c r="E70" s="180" t="str">
        <f>IF(ISBLANK(Staff!C76),"  ",Staff!C76)</f>
        <v xml:space="preserve">  </v>
      </c>
      <c r="F70" s="193">
        <f>Staff!M76</f>
        <v>0</v>
      </c>
      <c r="G70" s="195">
        <v>0</v>
      </c>
      <c r="H70" s="198">
        <f t="shared" si="2"/>
        <v>0</v>
      </c>
      <c r="I70" s="118"/>
      <c r="J70" s="199">
        <v>0</v>
      </c>
      <c r="K70" s="199">
        <v>0</v>
      </c>
      <c r="L70" s="198">
        <f t="shared" si="1"/>
        <v>0</v>
      </c>
      <c r="M70" s="135"/>
    </row>
    <row r="71" spans="1:13" x14ac:dyDescent="0.2">
      <c r="A71" s="28"/>
      <c r="B71" s="279">
        <f>Staff!B77</f>
        <v>0</v>
      </c>
      <c r="C71" s="280"/>
      <c r="D71" s="58"/>
      <c r="E71" s="180" t="str">
        <f>IF(ISBLANK(Staff!C77),"  ",Staff!C77)</f>
        <v xml:space="preserve">  </v>
      </c>
      <c r="F71" s="193">
        <f>Staff!M77</f>
        <v>0</v>
      </c>
      <c r="G71" s="195">
        <v>0</v>
      </c>
      <c r="H71" s="198">
        <f t="shared" si="2"/>
        <v>0</v>
      </c>
      <c r="I71" s="118"/>
      <c r="J71" s="199">
        <v>0</v>
      </c>
      <c r="K71" s="199">
        <v>0</v>
      </c>
      <c r="L71" s="198">
        <f t="shared" si="1"/>
        <v>0</v>
      </c>
      <c r="M71" s="135"/>
    </row>
    <row r="72" spans="1:13" x14ac:dyDescent="0.2">
      <c r="A72" s="28"/>
      <c r="B72" s="279">
        <f>Staff!B78</f>
        <v>0</v>
      </c>
      <c r="C72" s="280"/>
      <c r="D72" s="58"/>
      <c r="E72" s="180" t="str">
        <f>IF(ISBLANK(Staff!C78),"  ",Staff!C78)</f>
        <v xml:space="preserve">  </v>
      </c>
      <c r="F72" s="193">
        <f>Staff!M78</f>
        <v>0</v>
      </c>
      <c r="G72" s="195">
        <v>0</v>
      </c>
      <c r="H72" s="198">
        <f t="shared" si="2"/>
        <v>0</v>
      </c>
      <c r="I72" s="118"/>
      <c r="J72" s="199">
        <v>0</v>
      </c>
      <c r="K72" s="199">
        <v>0</v>
      </c>
      <c r="L72" s="198">
        <f t="shared" ref="L72:L106" si="3">+J72-K72</f>
        <v>0</v>
      </c>
      <c r="M72" s="135"/>
    </row>
    <row r="73" spans="1:13" x14ac:dyDescent="0.2">
      <c r="A73" s="28"/>
      <c r="B73" s="279">
        <f>Staff!B79</f>
        <v>0</v>
      </c>
      <c r="C73" s="280"/>
      <c r="D73" s="57"/>
      <c r="E73" s="180" t="str">
        <f>IF(ISBLANK(Staff!C79),"  ",Staff!C79)</f>
        <v xml:space="preserve">  </v>
      </c>
      <c r="F73" s="193">
        <f>Staff!M79</f>
        <v>0</v>
      </c>
      <c r="G73" s="195">
        <v>0</v>
      </c>
      <c r="H73" s="198">
        <f t="shared" si="2"/>
        <v>0</v>
      </c>
      <c r="I73" s="118"/>
      <c r="J73" s="199">
        <v>0</v>
      </c>
      <c r="K73" s="199">
        <v>0</v>
      </c>
      <c r="L73" s="198">
        <f t="shared" si="3"/>
        <v>0</v>
      </c>
      <c r="M73" s="135"/>
    </row>
    <row r="74" spans="1:13" x14ac:dyDescent="0.2">
      <c r="A74" s="28"/>
      <c r="B74" s="279">
        <f>Staff!B80</f>
        <v>0</v>
      </c>
      <c r="C74" s="280"/>
      <c r="D74" s="57"/>
      <c r="E74" s="180" t="str">
        <f>IF(ISBLANK(Staff!C80),"  ",Staff!C80)</f>
        <v xml:space="preserve">  </v>
      </c>
      <c r="F74" s="193">
        <f>Staff!M80</f>
        <v>0</v>
      </c>
      <c r="G74" s="195">
        <v>0</v>
      </c>
      <c r="H74" s="198">
        <f t="shared" si="2"/>
        <v>0</v>
      </c>
      <c r="I74" s="118"/>
      <c r="J74" s="199">
        <v>0</v>
      </c>
      <c r="K74" s="199">
        <v>0</v>
      </c>
      <c r="L74" s="198">
        <f t="shared" si="3"/>
        <v>0</v>
      </c>
      <c r="M74" s="135"/>
    </row>
    <row r="75" spans="1:13" x14ac:dyDescent="0.2">
      <c r="A75" s="28"/>
      <c r="B75" s="279">
        <f>Staff!B81</f>
        <v>0</v>
      </c>
      <c r="C75" s="280"/>
      <c r="D75" s="57"/>
      <c r="E75" s="180" t="str">
        <f>IF(ISBLANK(Staff!C81),"  ",Staff!C81)</f>
        <v xml:space="preserve">  </v>
      </c>
      <c r="F75" s="193">
        <f>Staff!M81</f>
        <v>0</v>
      </c>
      <c r="G75" s="195">
        <v>0</v>
      </c>
      <c r="H75" s="198">
        <f t="shared" si="2"/>
        <v>0</v>
      </c>
      <c r="I75" s="118"/>
      <c r="J75" s="199">
        <v>0</v>
      </c>
      <c r="K75" s="199">
        <v>0</v>
      </c>
      <c r="L75" s="198">
        <f t="shared" si="3"/>
        <v>0</v>
      </c>
      <c r="M75" s="135"/>
    </row>
    <row r="76" spans="1:13" hidden="1" outlineLevel="1" x14ac:dyDescent="0.2">
      <c r="A76" s="28"/>
      <c r="B76" s="279">
        <f>Staff!B82</f>
        <v>0</v>
      </c>
      <c r="C76" s="280"/>
      <c r="D76" s="57"/>
      <c r="E76" s="180" t="str">
        <f>IF(ISBLANK(Staff!C82),"  ",Staff!C82)</f>
        <v xml:space="preserve">  </v>
      </c>
      <c r="F76" s="193">
        <f>Staff!M82</f>
        <v>0</v>
      </c>
      <c r="G76" s="195">
        <v>0</v>
      </c>
      <c r="H76" s="198">
        <f t="shared" si="2"/>
        <v>0</v>
      </c>
      <c r="I76" s="118"/>
      <c r="J76" s="199">
        <v>0</v>
      </c>
      <c r="K76" s="199">
        <v>0</v>
      </c>
      <c r="L76" s="198">
        <f t="shared" si="3"/>
        <v>0</v>
      </c>
      <c r="M76" s="135"/>
    </row>
    <row r="77" spans="1:13" hidden="1" outlineLevel="1" x14ac:dyDescent="0.2">
      <c r="A77" s="28"/>
      <c r="B77" s="279">
        <f>Staff!B83</f>
        <v>0</v>
      </c>
      <c r="C77" s="280"/>
      <c r="D77" s="57"/>
      <c r="E77" s="180" t="str">
        <f>IF(ISBLANK(Staff!C83),"  ",Staff!C83)</f>
        <v xml:space="preserve">  </v>
      </c>
      <c r="F77" s="193">
        <f>Staff!M83</f>
        <v>0</v>
      </c>
      <c r="G77" s="195">
        <v>0</v>
      </c>
      <c r="H77" s="198">
        <f t="shared" si="2"/>
        <v>0</v>
      </c>
      <c r="I77" s="118"/>
      <c r="J77" s="199">
        <v>0</v>
      </c>
      <c r="K77" s="199">
        <v>0</v>
      </c>
      <c r="L77" s="198">
        <f t="shared" si="3"/>
        <v>0</v>
      </c>
      <c r="M77" s="135"/>
    </row>
    <row r="78" spans="1:13" hidden="1" outlineLevel="1" x14ac:dyDescent="0.2">
      <c r="A78" s="28"/>
      <c r="B78" s="279">
        <f>Staff!B84</f>
        <v>0</v>
      </c>
      <c r="C78" s="280"/>
      <c r="D78" s="57"/>
      <c r="E78" s="180" t="str">
        <f>IF(ISBLANK(Staff!C84),"  ",Staff!C84)</f>
        <v xml:space="preserve">  </v>
      </c>
      <c r="F78" s="193">
        <f>Staff!M84</f>
        <v>0</v>
      </c>
      <c r="G78" s="195">
        <v>0</v>
      </c>
      <c r="H78" s="198">
        <f t="shared" si="2"/>
        <v>0</v>
      </c>
      <c r="I78" s="118"/>
      <c r="J78" s="199">
        <v>0</v>
      </c>
      <c r="K78" s="199">
        <v>0</v>
      </c>
      <c r="L78" s="198">
        <f t="shared" si="3"/>
        <v>0</v>
      </c>
      <c r="M78" s="135"/>
    </row>
    <row r="79" spans="1:13" hidden="1" outlineLevel="1" x14ac:dyDescent="0.2">
      <c r="A79" s="28"/>
      <c r="B79" s="279">
        <f>Staff!B85</f>
        <v>0</v>
      </c>
      <c r="C79" s="280"/>
      <c r="D79" s="58"/>
      <c r="E79" s="180" t="str">
        <f>IF(ISBLANK(Staff!C85),"  ",Staff!C85)</f>
        <v xml:space="preserve">  </v>
      </c>
      <c r="F79" s="193">
        <f>Staff!M85</f>
        <v>0</v>
      </c>
      <c r="G79" s="195">
        <v>0</v>
      </c>
      <c r="H79" s="198">
        <f t="shared" si="2"/>
        <v>0</v>
      </c>
      <c r="I79" s="118"/>
      <c r="J79" s="199">
        <v>0</v>
      </c>
      <c r="K79" s="199">
        <v>0</v>
      </c>
      <c r="L79" s="198">
        <f t="shared" si="3"/>
        <v>0</v>
      </c>
      <c r="M79" s="135"/>
    </row>
    <row r="80" spans="1:13" hidden="1" outlineLevel="1" x14ac:dyDescent="0.2">
      <c r="A80" s="28"/>
      <c r="B80" s="279">
        <f>Staff!B86</f>
        <v>0</v>
      </c>
      <c r="C80" s="280"/>
      <c r="D80" s="58"/>
      <c r="E80" s="180" t="str">
        <f>IF(ISBLANK(Staff!C86),"  ",Staff!C86)</f>
        <v xml:space="preserve">  </v>
      </c>
      <c r="F80" s="193">
        <f>Staff!M86</f>
        <v>0</v>
      </c>
      <c r="G80" s="195">
        <v>0</v>
      </c>
      <c r="H80" s="198">
        <f t="shared" si="2"/>
        <v>0</v>
      </c>
      <c r="I80" s="118"/>
      <c r="J80" s="199">
        <v>0</v>
      </c>
      <c r="K80" s="199">
        <v>0</v>
      </c>
      <c r="L80" s="198">
        <f t="shared" si="3"/>
        <v>0</v>
      </c>
      <c r="M80" s="135"/>
    </row>
    <row r="81" spans="1:13" hidden="1" outlineLevel="1" x14ac:dyDescent="0.2">
      <c r="A81" s="28"/>
      <c r="B81" s="279">
        <f>Staff!B87</f>
        <v>0</v>
      </c>
      <c r="C81" s="280"/>
      <c r="D81" s="58"/>
      <c r="E81" s="180" t="str">
        <f>IF(ISBLANK(Staff!C87),"  ",Staff!C87)</f>
        <v xml:space="preserve">  </v>
      </c>
      <c r="F81" s="193">
        <f>Staff!M87</f>
        <v>0</v>
      </c>
      <c r="G81" s="195">
        <v>0</v>
      </c>
      <c r="H81" s="198">
        <f t="shared" si="2"/>
        <v>0</v>
      </c>
      <c r="I81" s="118"/>
      <c r="J81" s="199">
        <v>0</v>
      </c>
      <c r="K81" s="199">
        <v>0</v>
      </c>
      <c r="L81" s="198">
        <f t="shared" si="3"/>
        <v>0</v>
      </c>
      <c r="M81" s="135"/>
    </row>
    <row r="82" spans="1:13" hidden="1" outlineLevel="1" x14ac:dyDescent="0.2">
      <c r="A82" s="28"/>
      <c r="B82" s="279">
        <f>Staff!B88</f>
        <v>0</v>
      </c>
      <c r="C82" s="280"/>
      <c r="D82" s="58"/>
      <c r="E82" s="180" t="str">
        <f>IF(ISBLANK(Staff!C88),"  ",Staff!C88)</f>
        <v xml:space="preserve">  </v>
      </c>
      <c r="F82" s="193">
        <f>Staff!M88</f>
        <v>0</v>
      </c>
      <c r="G82" s="195">
        <v>0</v>
      </c>
      <c r="H82" s="198">
        <f t="shared" si="2"/>
        <v>0</v>
      </c>
      <c r="I82" s="118"/>
      <c r="J82" s="199">
        <v>0</v>
      </c>
      <c r="K82" s="199">
        <v>0</v>
      </c>
      <c r="L82" s="198">
        <f t="shared" si="3"/>
        <v>0</v>
      </c>
      <c r="M82" s="135"/>
    </row>
    <row r="83" spans="1:13" hidden="1" outlineLevel="1" x14ac:dyDescent="0.2">
      <c r="A83" s="28"/>
      <c r="B83" s="279">
        <f>Staff!B89</f>
        <v>0</v>
      </c>
      <c r="C83" s="280"/>
      <c r="D83" s="57"/>
      <c r="E83" s="180" t="str">
        <f>IF(ISBLANK(Staff!C89),"  ",Staff!C89)</f>
        <v xml:space="preserve">  </v>
      </c>
      <c r="F83" s="193">
        <f>Staff!M89</f>
        <v>0</v>
      </c>
      <c r="G83" s="195">
        <v>0</v>
      </c>
      <c r="H83" s="198">
        <f t="shared" si="2"/>
        <v>0</v>
      </c>
      <c r="I83" s="118"/>
      <c r="J83" s="199">
        <v>0</v>
      </c>
      <c r="K83" s="199">
        <v>0</v>
      </c>
      <c r="L83" s="198">
        <f t="shared" si="3"/>
        <v>0</v>
      </c>
      <c r="M83" s="135"/>
    </row>
    <row r="84" spans="1:13" hidden="1" outlineLevel="1" x14ac:dyDescent="0.2">
      <c r="A84" s="28"/>
      <c r="B84" s="279">
        <f>Staff!B90</f>
        <v>0</v>
      </c>
      <c r="C84" s="280"/>
      <c r="D84" s="57"/>
      <c r="E84" s="180" t="str">
        <f>IF(ISBLANK(Staff!C90),"  ",Staff!C90)</f>
        <v xml:space="preserve">  </v>
      </c>
      <c r="F84" s="193">
        <f>Staff!M90</f>
        <v>0</v>
      </c>
      <c r="G84" s="195">
        <v>0</v>
      </c>
      <c r="H84" s="198">
        <f t="shared" si="2"/>
        <v>0</v>
      </c>
      <c r="I84" s="118"/>
      <c r="J84" s="199">
        <v>0</v>
      </c>
      <c r="K84" s="199">
        <v>0</v>
      </c>
      <c r="L84" s="198">
        <f t="shared" si="3"/>
        <v>0</v>
      </c>
      <c r="M84" s="135"/>
    </row>
    <row r="85" spans="1:13" hidden="1" outlineLevel="1" x14ac:dyDescent="0.2">
      <c r="A85" s="28"/>
      <c r="B85" s="279">
        <f>Staff!B91</f>
        <v>0</v>
      </c>
      <c r="C85" s="280"/>
      <c r="D85" s="57"/>
      <c r="E85" s="180" t="str">
        <f>IF(ISBLANK(Staff!C91),"  ",Staff!C91)</f>
        <v xml:space="preserve">  </v>
      </c>
      <c r="F85" s="193">
        <f>Staff!M91</f>
        <v>0</v>
      </c>
      <c r="G85" s="195">
        <v>0</v>
      </c>
      <c r="H85" s="198">
        <f t="shared" si="2"/>
        <v>0</v>
      </c>
      <c r="I85" s="118"/>
      <c r="J85" s="199">
        <v>0</v>
      </c>
      <c r="K85" s="199">
        <v>0</v>
      </c>
      <c r="L85" s="198">
        <f t="shared" si="3"/>
        <v>0</v>
      </c>
      <c r="M85" s="135"/>
    </row>
    <row r="86" spans="1:13" hidden="1" outlineLevel="1" x14ac:dyDescent="0.2">
      <c r="A86" s="28"/>
      <c r="B86" s="279">
        <f>Staff!B92</f>
        <v>0</v>
      </c>
      <c r="C86" s="280"/>
      <c r="D86" s="57"/>
      <c r="E86" s="180" t="str">
        <f>IF(ISBLANK(Staff!C92),"  ",Staff!C92)</f>
        <v xml:space="preserve">  </v>
      </c>
      <c r="F86" s="193">
        <f>Staff!M92</f>
        <v>0</v>
      </c>
      <c r="G86" s="195">
        <v>0</v>
      </c>
      <c r="H86" s="198">
        <f t="shared" si="2"/>
        <v>0</v>
      </c>
      <c r="I86" s="118"/>
      <c r="J86" s="199">
        <v>0</v>
      </c>
      <c r="K86" s="199">
        <v>0</v>
      </c>
      <c r="L86" s="198">
        <f t="shared" si="3"/>
        <v>0</v>
      </c>
      <c r="M86" s="135"/>
    </row>
    <row r="87" spans="1:13" hidden="1" outlineLevel="1" x14ac:dyDescent="0.2">
      <c r="A87" s="28"/>
      <c r="B87" s="279">
        <f>Staff!B93</f>
        <v>0</v>
      </c>
      <c r="C87" s="280"/>
      <c r="D87" s="57"/>
      <c r="E87" s="180" t="str">
        <f>IF(ISBLANK(Staff!C93),"  ",Staff!C93)</f>
        <v xml:space="preserve">  </v>
      </c>
      <c r="F87" s="193">
        <f>Staff!M93</f>
        <v>0</v>
      </c>
      <c r="G87" s="195">
        <v>0</v>
      </c>
      <c r="H87" s="198">
        <f t="shared" si="2"/>
        <v>0</v>
      </c>
      <c r="I87" s="118"/>
      <c r="J87" s="199">
        <v>0</v>
      </c>
      <c r="K87" s="199">
        <v>0</v>
      </c>
      <c r="L87" s="198">
        <f t="shared" si="3"/>
        <v>0</v>
      </c>
      <c r="M87" s="135"/>
    </row>
    <row r="88" spans="1:13" hidden="1" outlineLevel="1" x14ac:dyDescent="0.2">
      <c r="A88" s="28"/>
      <c r="B88" s="279">
        <f>Staff!B94</f>
        <v>0</v>
      </c>
      <c r="C88" s="280"/>
      <c r="D88" s="57"/>
      <c r="E88" s="180" t="str">
        <f>IF(ISBLANK(Staff!C94),"  ",Staff!C94)</f>
        <v xml:space="preserve">  </v>
      </c>
      <c r="F88" s="193">
        <f>Staff!M94</f>
        <v>0</v>
      </c>
      <c r="G88" s="195">
        <v>0</v>
      </c>
      <c r="H88" s="198">
        <f t="shared" si="2"/>
        <v>0</v>
      </c>
      <c r="I88" s="118"/>
      <c r="J88" s="199">
        <v>0</v>
      </c>
      <c r="K88" s="199">
        <v>0</v>
      </c>
      <c r="L88" s="198">
        <f t="shared" si="3"/>
        <v>0</v>
      </c>
      <c r="M88" s="135"/>
    </row>
    <row r="89" spans="1:13" hidden="1" outlineLevel="1" x14ac:dyDescent="0.2">
      <c r="A89" s="28"/>
      <c r="B89" s="279">
        <f>Staff!B95</f>
        <v>0</v>
      </c>
      <c r="C89" s="280"/>
      <c r="D89" s="58"/>
      <c r="E89" s="180" t="str">
        <f>IF(ISBLANK(Staff!C95),"  ",Staff!C95)</f>
        <v xml:space="preserve">  </v>
      </c>
      <c r="F89" s="193">
        <f>Staff!M95</f>
        <v>0</v>
      </c>
      <c r="G89" s="195">
        <v>0</v>
      </c>
      <c r="H89" s="198">
        <f t="shared" si="2"/>
        <v>0</v>
      </c>
      <c r="I89" s="118"/>
      <c r="J89" s="199">
        <v>0</v>
      </c>
      <c r="K89" s="199">
        <v>0</v>
      </c>
      <c r="L89" s="198">
        <f t="shared" si="3"/>
        <v>0</v>
      </c>
      <c r="M89" s="135"/>
    </row>
    <row r="90" spans="1:13" hidden="1" outlineLevel="1" x14ac:dyDescent="0.2">
      <c r="A90" s="28"/>
      <c r="B90" s="279">
        <f>Staff!B96</f>
        <v>0</v>
      </c>
      <c r="C90" s="280"/>
      <c r="D90" s="58"/>
      <c r="E90" s="180" t="str">
        <f>IF(ISBLANK(Staff!C96),"  ",Staff!C96)</f>
        <v xml:space="preserve">  </v>
      </c>
      <c r="F90" s="193">
        <f>Staff!M96</f>
        <v>0</v>
      </c>
      <c r="G90" s="195">
        <v>0</v>
      </c>
      <c r="H90" s="198">
        <f t="shared" si="2"/>
        <v>0</v>
      </c>
      <c r="I90" s="118"/>
      <c r="J90" s="199">
        <v>0</v>
      </c>
      <c r="K90" s="199">
        <v>0</v>
      </c>
      <c r="L90" s="198">
        <f t="shared" si="3"/>
        <v>0</v>
      </c>
      <c r="M90" s="135"/>
    </row>
    <row r="91" spans="1:13" hidden="1" outlineLevel="1" x14ac:dyDescent="0.2">
      <c r="A91" s="28"/>
      <c r="B91" s="279">
        <f>Staff!B97</f>
        <v>0</v>
      </c>
      <c r="C91" s="280"/>
      <c r="D91" s="58"/>
      <c r="E91" s="180" t="str">
        <f>IF(ISBLANK(Staff!C97),"  ",Staff!C97)</f>
        <v xml:space="preserve">  </v>
      </c>
      <c r="F91" s="193">
        <f>Staff!M97</f>
        <v>0</v>
      </c>
      <c r="G91" s="195">
        <v>0</v>
      </c>
      <c r="H91" s="198">
        <f t="shared" si="2"/>
        <v>0</v>
      </c>
      <c r="I91" s="118"/>
      <c r="J91" s="199">
        <v>0</v>
      </c>
      <c r="K91" s="199">
        <v>0</v>
      </c>
      <c r="L91" s="198">
        <f t="shared" si="3"/>
        <v>0</v>
      </c>
      <c r="M91" s="135"/>
    </row>
    <row r="92" spans="1:13" hidden="1" outlineLevel="1" x14ac:dyDescent="0.2">
      <c r="A92" s="28"/>
      <c r="B92" s="279">
        <f>Staff!B98</f>
        <v>0</v>
      </c>
      <c r="C92" s="280"/>
      <c r="D92" s="58"/>
      <c r="E92" s="180" t="str">
        <f>IF(ISBLANK(Staff!C98),"  ",Staff!C98)</f>
        <v xml:space="preserve">  </v>
      </c>
      <c r="F92" s="193">
        <f>Staff!M98</f>
        <v>0</v>
      </c>
      <c r="G92" s="195">
        <v>0</v>
      </c>
      <c r="H92" s="198">
        <f t="shared" ref="H92:H105" si="4">F92-G92</f>
        <v>0</v>
      </c>
      <c r="I92" s="118"/>
      <c r="J92" s="199">
        <v>0</v>
      </c>
      <c r="K92" s="199">
        <v>0</v>
      </c>
      <c r="L92" s="198">
        <f t="shared" si="3"/>
        <v>0</v>
      </c>
      <c r="M92" s="135"/>
    </row>
    <row r="93" spans="1:13" hidden="1" outlineLevel="1" x14ac:dyDescent="0.2">
      <c r="A93" s="28"/>
      <c r="B93" s="279">
        <f>Staff!B99</f>
        <v>0</v>
      </c>
      <c r="C93" s="280"/>
      <c r="D93" s="58"/>
      <c r="E93" s="180" t="str">
        <f>IF(ISBLANK(Staff!C99),"  ",Staff!C99)</f>
        <v xml:space="preserve">  </v>
      </c>
      <c r="F93" s="193">
        <f>Staff!M99</f>
        <v>0</v>
      </c>
      <c r="G93" s="195">
        <v>0</v>
      </c>
      <c r="H93" s="198">
        <f t="shared" si="4"/>
        <v>0</v>
      </c>
      <c r="I93" s="118"/>
      <c r="J93" s="199">
        <v>0</v>
      </c>
      <c r="K93" s="199">
        <v>0</v>
      </c>
      <c r="L93" s="198">
        <f t="shared" si="3"/>
        <v>0</v>
      </c>
      <c r="M93" s="135"/>
    </row>
    <row r="94" spans="1:13" hidden="1" outlineLevel="1" x14ac:dyDescent="0.2">
      <c r="A94" s="28"/>
      <c r="B94" s="279">
        <f>Staff!B100</f>
        <v>0</v>
      </c>
      <c r="C94" s="280"/>
      <c r="D94" s="58"/>
      <c r="E94" s="180" t="str">
        <f>IF(ISBLANK(Staff!C100),"  ",Staff!C100)</f>
        <v xml:space="preserve">  </v>
      </c>
      <c r="F94" s="193">
        <f>Staff!M100</f>
        <v>0</v>
      </c>
      <c r="G94" s="195">
        <v>0</v>
      </c>
      <c r="H94" s="198">
        <f t="shared" si="4"/>
        <v>0</v>
      </c>
      <c r="I94" s="118"/>
      <c r="J94" s="199">
        <v>0</v>
      </c>
      <c r="K94" s="199">
        <v>0</v>
      </c>
      <c r="L94" s="198">
        <f t="shared" si="3"/>
        <v>0</v>
      </c>
      <c r="M94" s="135"/>
    </row>
    <row r="95" spans="1:13" hidden="1" outlineLevel="1" x14ac:dyDescent="0.2">
      <c r="A95" s="28"/>
      <c r="B95" s="279">
        <f>Staff!B101</f>
        <v>0</v>
      </c>
      <c r="C95" s="280"/>
      <c r="D95" s="58"/>
      <c r="E95" s="180" t="str">
        <f>IF(ISBLANK(Staff!C101),"  ",Staff!C101)</f>
        <v xml:space="preserve">  </v>
      </c>
      <c r="F95" s="193">
        <f>Staff!M101</f>
        <v>0</v>
      </c>
      <c r="G95" s="195">
        <v>0</v>
      </c>
      <c r="H95" s="198">
        <f t="shared" si="4"/>
        <v>0</v>
      </c>
      <c r="I95" s="118"/>
      <c r="J95" s="199">
        <v>0</v>
      </c>
      <c r="K95" s="199">
        <v>0</v>
      </c>
      <c r="L95" s="198">
        <f t="shared" si="3"/>
        <v>0</v>
      </c>
      <c r="M95" s="135"/>
    </row>
    <row r="96" spans="1:13" hidden="1" outlineLevel="1" x14ac:dyDescent="0.2">
      <c r="A96" s="28"/>
      <c r="B96" s="279">
        <f>Staff!B102</f>
        <v>0</v>
      </c>
      <c r="C96" s="280"/>
      <c r="D96" s="57"/>
      <c r="E96" s="180" t="str">
        <f>IF(ISBLANK(Staff!C102),"  ",Staff!C102)</f>
        <v xml:space="preserve">  </v>
      </c>
      <c r="F96" s="193">
        <f>Staff!M102</f>
        <v>0</v>
      </c>
      <c r="G96" s="195">
        <v>0</v>
      </c>
      <c r="H96" s="198">
        <f t="shared" si="4"/>
        <v>0</v>
      </c>
      <c r="I96" s="118"/>
      <c r="J96" s="199">
        <v>0</v>
      </c>
      <c r="K96" s="199">
        <v>0</v>
      </c>
      <c r="L96" s="198">
        <f t="shared" si="3"/>
        <v>0</v>
      </c>
      <c r="M96" s="135"/>
    </row>
    <row r="97" spans="1:13" hidden="1" outlineLevel="1" x14ac:dyDescent="0.2">
      <c r="A97" s="28"/>
      <c r="B97" s="279">
        <f>Staff!B103</f>
        <v>0</v>
      </c>
      <c r="C97" s="280"/>
      <c r="D97" s="58"/>
      <c r="E97" s="180" t="str">
        <f>IF(ISBLANK(Staff!C103),"  ",Staff!C103)</f>
        <v xml:space="preserve">  </v>
      </c>
      <c r="F97" s="193">
        <f>Staff!M103</f>
        <v>0</v>
      </c>
      <c r="G97" s="195">
        <v>0</v>
      </c>
      <c r="H97" s="198">
        <f t="shared" si="4"/>
        <v>0</v>
      </c>
      <c r="I97" s="118"/>
      <c r="J97" s="199">
        <v>0</v>
      </c>
      <c r="K97" s="199">
        <v>0</v>
      </c>
      <c r="L97" s="198">
        <f t="shared" si="3"/>
        <v>0</v>
      </c>
      <c r="M97" s="135"/>
    </row>
    <row r="98" spans="1:13" hidden="1" outlineLevel="1" x14ac:dyDescent="0.2">
      <c r="A98" s="28"/>
      <c r="B98" s="279">
        <f>Staff!B104</f>
        <v>0</v>
      </c>
      <c r="C98" s="280"/>
      <c r="D98" s="58"/>
      <c r="E98" s="180" t="str">
        <f>IF(ISBLANK(Staff!C104),"  ",Staff!C104)</f>
        <v xml:space="preserve">  </v>
      </c>
      <c r="F98" s="193">
        <f>Staff!M104</f>
        <v>0</v>
      </c>
      <c r="G98" s="195">
        <v>0</v>
      </c>
      <c r="H98" s="198">
        <f t="shared" si="4"/>
        <v>0</v>
      </c>
      <c r="I98" s="118"/>
      <c r="J98" s="199">
        <v>0</v>
      </c>
      <c r="K98" s="199">
        <v>0</v>
      </c>
      <c r="L98" s="198">
        <f t="shared" si="3"/>
        <v>0</v>
      </c>
      <c r="M98" s="135"/>
    </row>
    <row r="99" spans="1:13" hidden="1" outlineLevel="1" x14ac:dyDescent="0.2">
      <c r="A99" s="28"/>
      <c r="B99" s="279">
        <f>Staff!B105</f>
        <v>0</v>
      </c>
      <c r="C99" s="280"/>
      <c r="D99" s="58"/>
      <c r="E99" s="180" t="str">
        <f>IF(ISBLANK(Staff!C105),"  ",Staff!C105)</f>
        <v xml:space="preserve">  </v>
      </c>
      <c r="F99" s="193">
        <f>Staff!M105</f>
        <v>0</v>
      </c>
      <c r="G99" s="195">
        <v>0</v>
      </c>
      <c r="H99" s="198">
        <f t="shared" si="4"/>
        <v>0</v>
      </c>
      <c r="I99" s="118"/>
      <c r="J99" s="199">
        <v>0</v>
      </c>
      <c r="K99" s="199">
        <v>0</v>
      </c>
      <c r="L99" s="198">
        <f t="shared" si="3"/>
        <v>0</v>
      </c>
      <c r="M99" s="135"/>
    </row>
    <row r="100" spans="1:13" hidden="1" outlineLevel="1" x14ac:dyDescent="0.2">
      <c r="A100" s="28"/>
      <c r="B100" s="279">
        <f>Staff!B106</f>
        <v>0</v>
      </c>
      <c r="C100" s="280"/>
      <c r="D100" s="58"/>
      <c r="E100" s="180" t="str">
        <f>IF(ISBLANK(Staff!C106),"  ",Staff!C106)</f>
        <v xml:space="preserve">  </v>
      </c>
      <c r="F100" s="193">
        <f>Staff!M106</f>
        <v>0</v>
      </c>
      <c r="G100" s="195">
        <v>0</v>
      </c>
      <c r="H100" s="198">
        <f t="shared" si="4"/>
        <v>0</v>
      </c>
      <c r="I100" s="118"/>
      <c r="J100" s="199">
        <v>0</v>
      </c>
      <c r="K100" s="199">
        <v>0</v>
      </c>
      <c r="L100" s="198">
        <f t="shared" si="3"/>
        <v>0</v>
      </c>
      <c r="M100" s="135"/>
    </row>
    <row r="101" spans="1:13" hidden="1" outlineLevel="1" x14ac:dyDescent="0.2">
      <c r="A101" s="28"/>
      <c r="B101" s="279">
        <f>Staff!B107</f>
        <v>0</v>
      </c>
      <c r="C101" s="280"/>
      <c r="D101" s="57"/>
      <c r="E101" s="180" t="str">
        <f>IF(ISBLANK(Staff!C107),"  ",Staff!C107)</f>
        <v xml:space="preserve">  </v>
      </c>
      <c r="F101" s="193">
        <f>Staff!M107</f>
        <v>0</v>
      </c>
      <c r="G101" s="195">
        <v>0</v>
      </c>
      <c r="H101" s="198">
        <f t="shared" si="4"/>
        <v>0</v>
      </c>
      <c r="I101" s="118"/>
      <c r="J101" s="199">
        <v>0</v>
      </c>
      <c r="K101" s="199">
        <v>0</v>
      </c>
      <c r="L101" s="198">
        <f t="shared" si="3"/>
        <v>0</v>
      </c>
      <c r="M101" s="135"/>
    </row>
    <row r="102" spans="1:13" hidden="1" outlineLevel="1" x14ac:dyDescent="0.2">
      <c r="A102" s="28"/>
      <c r="B102" s="279">
        <f>Staff!B108</f>
        <v>0</v>
      </c>
      <c r="C102" s="280"/>
      <c r="D102" s="57"/>
      <c r="E102" s="180" t="str">
        <f>IF(ISBLANK(Staff!C108),"  ",Staff!C108)</f>
        <v xml:space="preserve">  </v>
      </c>
      <c r="F102" s="193">
        <f>Staff!M108</f>
        <v>0</v>
      </c>
      <c r="G102" s="195">
        <v>0</v>
      </c>
      <c r="H102" s="198">
        <f t="shared" si="4"/>
        <v>0</v>
      </c>
      <c r="I102" s="118"/>
      <c r="J102" s="199">
        <v>0</v>
      </c>
      <c r="K102" s="199">
        <v>0</v>
      </c>
      <c r="L102" s="198">
        <f t="shared" si="3"/>
        <v>0</v>
      </c>
      <c r="M102" s="135"/>
    </row>
    <row r="103" spans="1:13" hidden="1" outlineLevel="1" x14ac:dyDescent="0.2">
      <c r="A103" s="28"/>
      <c r="B103" s="279">
        <f>Staff!B109</f>
        <v>0</v>
      </c>
      <c r="C103" s="280"/>
      <c r="D103" s="57"/>
      <c r="E103" s="180" t="str">
        <f>IF(ISBLANK(Staff!C109),"  ",Staff!C109)</f>
        <v xml:space="preserve">  </v>
      </c>
      <c r="F103" s="193">
        <f>Staff!M109</f>
        <v>0</v>
      </c>
      <c r="G103" s="195">
        <v>0</v>
      </c>
      <c r="H103" s="198">
        <f t="shared" si="4"/>
        <v>0</v>
      </c>
      <c r="I103" s="118"/>
      <c r="J103" s="199">
        <v>0</v>
      </c>
      <c r="K103" s="199">
        <v>0</v>
      </c>
      <c r="L103" s="198">
        <f t="shared" si="3"/>
        <v>0</v>
      </c>
      <c r="M103" s="135"/>
    </row>
    <row r="104" spans="1:13" hidden="1" outlineLevel="1" x14ac:dyDescent="0.2">
      <c r="A104" s="28"/>
      <c r="B104" s="279">
        <f>Staff!B110</f>
        <v>0</v>
      </c>
      <c r="C104" s="280"/>
      <c r="D104" s="57"/>
      <c r="E104" s="180" t="str">
        <f>IF(ISBLANK(Staff!C110),"  ",Staff!C110)</f>
        <v xml:space="preserve">  </v>
      </c>
      <c r="F104" s="193">
        <f>Staff!M110</f>
        <v>0</v>
      </c>
      <c r="G104" s="195">
        <v>0</v>
      </c>
      <c r="H104" s="198">
        <f t="shared" si="4"/>
        <v>0</v>
      </c>
      <c r="I104" s="118"/>
      <c r="J104" s="199">
        <v>0</v>
      </c>
      <c r="K104" s="199">
        <v>0</v>
      </c>
      <c r="L104" s="198">
        <f t="shared" si="3"/>
        <v>0</v>
      </c>
      <c r="M104" s="135"/>
    </row>
    <row r="105" spans="1:13" hidden="1" outlineLevel="1" x14ac:dyDescent="0.2">
      <c r="A105" s="28"/>
      <c r="B105" s="279">
        <f>Staff!B111</f>
        <v>0</v>
      </c>
      <c r="C105" s="280"/>
      <c r="D105" s="57"/>
      <c r="E105" s="180" t="str">
        <f>IF(ISBLANK(Staff!C111),"  ",Staff!C111)</f>
        <v xml:space="preserve">  </v>
      </c>
      <c r="F105" s="193">
        <f>Staff!M111</f>
        <v>0</v>
      </c>
      <c r="G105" s="195">
        <v>0</v>
      </c>
      <c r="H105" s="198">
        <f t="shared" si="4"/>
        <v>0</v>
      </c>
      <c r="I105" s="118"/>
      <c r="J105" s="199">
        <v>0</v>
      </c>
      <c r="K105" s="199">
        <v>0</v>
      </c>
      <c r="L105" s="198">
        <f t="shared" si="3"/>
        <v>0</v>
      </c>
      <c r="M105" s="135"/>
    </row>
    <row r="106" spans="1:13" ht="15" collapsed="1" thickBot="1" x14ac:dyDescent="0.25">
      <c r="A106" s="28"/>
      <c r="B106" s="247">
        <f>Staff!B112</f>
        <v>0</v>
      </c>
      <c r="C106" s="248"/>
      <c r="D106" s="59"/>
      <c r="E106" s="180" t="str">
        <f>IF(ISBLANK(Staff!C112),"  ",Staff!C112)</f>
        <v xml:space="preserve">  </v>
      </c>
      <c r="F106" s="193">
        <f>Staff!M112</f>
        <v>0</v>
      </c>
      <c r="G106" s="195">
        <v>0</v>
      </c>
      <c r="H106" s="198">
        <f>F106-G106</f>
        <v>0</v>
      </c>
      <c r="I106" s="118"/>
      <c r="J106" s="199">
        <v>0</v>
      </c>
      <c r="K106" s="199">
        <v>0</v>
      </c>
      <c r="L106" s="198">
        <f t="shared" si="3"/>
        <v>0</v>
      </c>
      <c r="M106" s="135"/>
    </row>
    <row r="107" spans="1:13" ht="15.75" thickBot="1" x14ac:dyDescent="0.3">
      <c r="A107" s="28"/>
      <c r="B107" s="80"/>
      <c r="C107" s="81"/>
      <c r="D107" s="82"/>
      <c r="E107" s="6"/>
      <c r="F107" s="194">
        <f>SUM(F7:F106)</f>
        <v>0</v>
      </c>
      <c r="G107" s="196">
        <f>SUM(G7:G106)</f>
        <v>0</v>
      </c>
      <c r="H107" s="196">
        <f>SUM(H7:H106)</f>
        <v>0</v>
      </c>
      <c r="I107" s="3"/>
      <c r="J107" s="196">
        <f>SUM(J7:J106)</f>
        <v>0</v>
      </c>
      <c r="K107" s="196">
        <f>SUM(K7:K106)</f>
        <v>0</v>
      </c>
      <c r="L107" s="196">
        <f>SUM(L7:L106)</f>
        <v>0</v>
      </c>
      <c r="M107" s="135"/>
    </row>
    <row r="108" spans="1:13" ht="15" x14ac:dyDescent="0.25">
      <c r="A108" s="28"/>
      <c r="B108" s="137"/>
      <c r="C108" s="137"/>
      <c r="D108" s="138"/>
      <c r="E108" s="122"/>
      <c r="F108" s="122"/>
      <c r="G108" s="124"/>
      <c r="H108" s="124"/>
      <c r="I108" s="120"/>
      <c r="J108" s="124"/>
      <c r="K108" s="124"/>
      <c r="L108" s="124"/>
      <c r="M108" s="135"/>
    </row>
    <row r="109" spans="1:13" ht="15" thickBot="1" x14ac:dyDescent="0.25">
      <c r="A109" s="28"/>
      <c r="B109" s="120"/>
      <c r="C109" s="120"/>
      <c r="D109" s="120"/>
      <c r="E109" s="120"/>
      <c r="F109" s="134"/>
      <c r="G109" s="121"/>
      <c r="H109" s="121"/>
      <c r="I109" s="120"/>
      <c r="J109" s="121"/>
      <c r="K109" s="121"/>
      <c r="L109" s="121"/>
      <c r="M109" s="135"/>
    </row>
    <row r="110" spans="1:13" ht="15.75" customHeight="1" thickBot="1" x14ac:dyDescent="0.25">
      <c r="A110" s="28"/>
      <c r="B110" s="249" t="s">
        <v>156</v>
      </c>
      <c r="C110" s="251"/>
      <c r="D110" s="83"/>
      <c r="E110" s="83"/>
      <c r="F110" s="30"/>
      <c r="G110" s="31"/>
      <c r="H110" s="32"/>
      <c r="I110" s="128"/>
      <c r="J110" s="37"/>
      <c r="K110" s="37"/>
      <c r="L110" s="37"/>
      <c r="M110" s="135"/>
    </row>
    <row r="111" spans="1:13" ht="60.75" thickBot="1" x14ac:dyDescent="0.25">
      <c r="A111" s="28"/>
      <c r="B111" s="239"/>
      <c r="C111" s="240"/>
      <c r="D111" s="240"/>
      <c r="E111" s="136"/>
      <c r="F111" s="33" t="s">
        <v>146</v>
      </c>
      <c r="G111" s="131" t="s">
        <v>147</v>
      </c>
      <c r="H111" s="143" t="s">
        <v>148</v>
      </c>
      <c r="I111" s="143" t="s">
        <v>149</v>
      </c>
      <c r="J111" s="33" t="s">
        <v>150</v>
      </c>
      <c r="K111" s="33" t="s">
        <v>151</v>
      </c>
      <c r="L111" s="33" t="s">
        <v>152</v>
      </c>
      <c r="M111" s="135"/>
    </row>
    <row r="112" spans="1:13" ht="15.75" thickBot="1" x14ac:dyDescent="0.3">
      <c r="A112" s="28"/>
      <c r="B112" s="249" t="s">
        <v>52</v>
      </c>
      <c r="C112" s="250"/>
      <c r="D112" s="29" t="s">
        <v>51</v>
      </c>
      <c r="E112" s="34" t="s">
        <v>163</v>
      </c>
      <c r="F112" s="38"/>
      <c r="G112" s="39"/>
      <c r="H112" s="40"/>
      <c r="I112" s="129"/>
      <c r="J112" s="40"/>
      <c r="K112" s="40"/>
      <c r="L112" s="40"/>
      <c r="M112" s="135"/>
    </row>
    <row r="113" spans="1:13" x14ac:dyDescent="0.2">
      <c r="A113" s="28"/>
      <c r="B113" s="245"/>
      <c r="C113" s="246"/>
      <c r="D113" s="58"/>
      <c r="E113" s="60"/>
      <c r="F113" s="61">
        <v>0</v>
      </c>
      <c r="G113" s="62">
        <v>0</v>
      </c>
      <c r="H113" s="2">
        <f>F113-G113</f>
        <v>0</v>
      </c>
      <c r="I113" s="119"/>
      <c r="J113" s="127">
        <v>0</v>
      </c>
      <c r="K113" s="127">
        <v>0</v>
      </c>
      <c r="L113" s="2">
        <f>+J113-K113</f>
        <v>0</v>
      </c>
      <c r="M113" s="135"/>
    </row>
    <row r="114" spans="1:13" x14ac:dyDescent="0.2">
      <c r="A114" s="28"/>
      <c r="B114" s="243"/>
      <c r="C114" s="244"/>
      <c r="D114" s="58"/>
      <c r="E114" s="60"/>
      <c r="F114" s="61">
        <v>0</v>
      </c>
      <c r="G114" s="62">
        <v>0</v>
      </c>
      <c r="H114" s="2">
        <f t="shared" ref="H114:H163" si="5">F114-G114</f>
        <v>0</v>
      </c>
      <c r="I114" s="119"/>
      <c r="J114" s="127">
        <v>0</v>
      </c>
      <c r="K114" s="127">
        <v>0</v>
      </c>
      <c r="L114" s="2">
        <f t="shared" ref="L114:L163" si="6">+J114-K114</f>
        <v>0</v>
      </c>
      <c r="M114" s="135"/>
    </row>
    <row r="115" spans="1:13" x14ac:dyDescent="0.2">
      <c r="A115" s="28"/>
      <c r="B115" s="243"/>
      <c r="C115" s="244"/>
      <c r="D115" s="58"/>
      <c r="E115" s="60"/>
      <c r="F115" s="61">
        <v>0</v>
      </c>
      <c r="G115" s="62">
        <v>0</v>
      </c>
      <c r="H115" s="2">
        <f t="shared" si="5"/>
        <v>0</v>
      </c>
      <c r="I115" s="119"/>
      <c r="J115" s="127">
        <v>0</v>
      </c>
      <c r="K115" s="127">
        <v>0</v>
      </c>
      <c r="L115" s="2">
        <f t="shared" si="6"/>
        <v>0</v>
      </c>
      <c r="M115" s="135"/>
    </row>
    <row r="116" spans="1:13" x14ac:dyDescent="0.2">
      <c r="A116" s="28"/>
      <c r="B116" s="243"/>
      <c r="C116" s="244"/>
      <c r="D116" s="58"/>
      <c r="E116" s="60"/>
      <c r="F116" s="61">
        <v>0</v>
      </c>
      <c r="G116" s="62">
        <v>0</v>
      </c>
      <c r="H116" s="2">
        <f t="shared" si="5"/>
        <v>0</v>
      </c>
      <c r="I116" s="119"/>
      <c r="J116" s="127">
        <v>0</v>
      </c>
      <c r="K116" s="127">
        <v>0</v>
      </c>
      <c r="L116" s="2">
        <f t="shared" si="6"/>
        <v>0</v>
      </c>
      <c r="M116" s="135"/>
    </row>
    <row r="117" spans="1:13" x14ac:dyDescent="0.2">
      <c r="A117" s="28"/>
      <c r="B117" s="243"/>
      <c r="C117" s="244"/>
      <c r="D117" s="58"/>
      <c r="E117" s="60"/>
      <c r="F117" s="61">
        <v>0</v>
      </c>
      <c r="G117" s="62">
        <v>0</v>
      </c>
      <c r="H117" s="2">
        <f t="shared" si="5"/>
        <v>0</v>
      </c>
      <c r="I117" s="119"/>
      <c r="J117" s="127">
        <v>0</v>
      </c>
      <c r="K117" s="127">
        <v>0</v>
      </c>
      <c r="L117" s="2">
        <f t="shared" si="6"/>
        <v>0</v>
      </c>
      <c r="M117" s="135"/>
    </row>
    <row r="118" spans="1:13" x14ac:dyDescent="0.2">
      <c r="A118" s="28"/>
      <c r="B118" s="243"/>
      <c r="C118" s="244"/>
      <c r="D118" s="58"/>
      <c r="E118" s="60"/>
      <c r="F118" s="61">
        <v>0</v>
      </c>
      <c r="G118" s="62">
        <v>0</v>
      </c>
      <c r="H118" s="2">
        <f t="shared" si="5"/>
        <v>0</v>
      </c>
      <c r="I118" s="119"/>
      <c r="J118" s="127">
        <v>0</v>
      </c>
      <c r="K118" s="127">
        <v>0</v>
      </c>
      <c r="L118" s="2">
        <f t="shared" si="6"/>
        <v>0</v>
      </c>
      <c r="M118" s="135"/>
    </row>
    <row r="119" spans="1:13" x14ac:dyDescent="0.2">
      <c r="A119" s="28"/>
      <c r="B119" s="243"/>
      <c r="C119" s="244"/>
      <c r="D119" s="58"/>
      <c r="E119" s="60"/>
      <c r="F119" s="61">
        <v>0</v>
      </c>
      <c r="G119" s="62">
        <v>0</v>
      </c>
      <c r="H119" s="2">
        <f t="shared" si="5"/>
        <v>0</v>
      </c>
      <c r="I119" s="119"/>
      <c r="J119" s="127">
        <v>0</v>
      </c>
      <c r="K119" s="127">
        <v>0</v>
      </c>
      <c r="L119" s="2">
        <f t="shared" si="6"/>
        <v>0</v>
      </c>
      <c r="M119" s="135"/>
    </row>
    <row r="120" spans="1:13" x14ac:dyDescent="0.2">
      <c r="A120" s="28"/>
      <c r="B120" s="243"/>
      <c r="C120" s="244"/>
      <c r="D120" s="58"/>
      <c r="E120" s="60"/>
      <c r="F120" s="61">
        <v>0</v>
      </c>
      <c r="G120" s="62">
        <v>0</v>
      </c>
      <c r="H120" s="2">
        <f t="shared" si="5"/>
        <v>0</v>
      </c>
      <c r="I120" s="119"/>
      <c r="J120" s="127">
        <v>0</v>
      </c>
      <c r="K120" s="127">
        <v>0</v>
      </c>
      <c r="L120" s="2">
        <f t="shared" si="6"/>
        <v>0</v>
      </c>
      <c r="M120" s="135"/>
    </row>
    <row r="121" spans="1:13" x14ac:dyDescent="0.2">
      <c r="A121" s="28"/>
      <c r="B121" s="243"/>
      <c r="C121" s="244"/>
      <c r="D121" s="58"/>
      <c r="E121" s="60"/>
      <c r="F121" s="61">
        <v>0</v>
      </c>
      <c r="G121" s="62">
        <v>0</v>
      </c>
      <c r="H121" s="2">
        <f t="shared" si="5"/>
        <v>0</v>
      </c>
      <c r="I121" s="119"/>
      <c r="J121" s="127">
        <v>0</v>
      </c>
      <c r="K121" s="127">
        <v>0</v>
      </c>
      <c r="L121" s="2">
        <f t="shared" si="6"/>
        <v>0</v>
      </c>
      <c r="M121" s="135"/>
    </row>
    <row r="122" spans="1:13" x14ac:dyDescent="0.2">
      <c r="A122" s="28"/>
      <c r="B122" s="243"/>
      <c r="C122" s="244"/>
      <c r="D122" s="58"/>
      <c r="E122" s="60"/>
      <c r="F122" s="61">
        <v>0</v>
      </c>
      <c r="G122" s="62">
        <v>0</v>
      </c>
      <c r="H122" s="2">
        <f t="shared" si="5"/>
        <v>0</v>
      </c>
      <c r="I122" s="119"/>
      <c r="J122" s="127">
        <v>0</v>
      </c>
      <c r="K122" s="127">
        <v>0</v>
      </c>
      <c r="L122" s="2">
        <f t="shared" si="6"/>
        <v>0</v>
      </c>
      <c r="M122" s="135"/>
    </row>
    <row r="123" spans="1:13" x14ac:dyDescent="0.2">
      <c r="A123" s="28"/>
      <c r="B123" s="243"/>
      <c r="C123" s="244"/>
      <c r="D123" s="58"/>
      <c r="E123" s="60"/>
      <c r="F123" s="61">
        <v>0</v>
      </c>
      <c r="G123" s="62">
        <v>0</v>
      </c>
      <c r="H123" s="2">
        <f t="shared" si="5"/>
        <v>0</v>
      </c>
      <c r="I123" s="119"/>
      <c r="J123" s="127">
        <v>0</v>
      </c>
      <c r="K123" s="127">
        <v>0</v>
      </c>
      <c r="L123" s="2">
        <f t="shared" si="6"/>
        <v>0</v>
      </c>
      <c r="M123" s="135"/>
    </row>
    <row r="124" spans="1:13" x14ac:dyDescent="0.2">
      <c r="A124" s="28"/>
      <c r="B124" s="243"/>
      <c r="C124" s="244"/>
      <c r="D124" s="58"/>
      <c r="E124" s="60"/>
      <c r="F124" s="61">
        <v>0</v>
      </c>
      <c r="G124" s="62">
        <v>0</v>
      </c>
      <c r="H124" s="2">
        <f t="shared" si="5"/>
        <v>0</v>
      </c>
      <c r="I124" s="119"/>
      <c r="J124" s="127">
        <v>0</v>
      </c>
      <c r="K124" s="127">
        <v>0</v>
      </c>
      <c r="L124" s="2">
        <f t="shared" si="6"/>
        <v>0</v>
      </c>
      <c r="M124" s="135"/>
    </row>
    <row r="125" spans="1:13" hidden="1" outlineLevel="1" x14ac:dyDescent="0.2">
      <c r="A125" s="28"/>
      <c r="B125" s="243"/>
      <c r="C125" s="244"/>
      <c r="D125" s="58"/>
      <c r="E125" s="60"/>
      <c r="F125" s="61">
        <v>0</v>
      </c>
      <c r="G125" s="62">
        <v>0</v>
      </c>
      <c r="H125" s="2">
        <f t="shared" si="5"/>
        <v>0</v>
      </c>
      <c r="I125" s="119"/>
      <c r="J125" s="127">
        <v>0</v>
      </c>
      <c r="K125" s="127">
        <v>0</v>
      </c>
      <c r="L125" s="2">
        <f t="shared" si="6"/>
        <v>0</v>
      </c>
      <c r="M125" s="135"/>
    </row>
    <row r="126" spans="1:13" hidden="1" outlineLevel="1" x14ac:dyDescent="0.2">
      <c r="A126" s="28"/>
      <c r="B126" s="243"/>
      <c r="C126" s="244"/>
      <c r="D126" s="58"/>
      <c r="E126" s="60"/>
      <c r="F126" s="61">
        <v>0</v>
      </c>
      <c r="G126" s="62">
        <v>0</v>
      </c>
      <c r="H126" s="2">
        <f t="shared" si="5"/>
        <v>0</v>
      </c>
      <c r="I126" s="119"/>
      <c r="J126" s="127">
        <v>0</v>
      </c>
      <c r="K126" s="127">
        <v>0</v>
      </c>
      <c r="L126" s="2">
        <f t="shared" si="6"/>
        <v>0</v>
      </c>
      <c r="M126" s="135"/>
    </row>
    <row r="127" spans="1:13" hidden="1" outlineLevel="1" x14ac:dyDescent="0.2">
      <c r="A127" s="28"/>
      <c r="B127" s="243"/>
      <c r="C127" s="244"/>
      <c r="D127" s="58"/>
      <c r="E127" s="60"/>
      <c r="F127" s="61">
        <v>0</v>
      </c>
      <c r="G127" s="62">
        <v>0</v>
      </c>
      <c r="H127" s="2">
        <f t="shared" si="5"/>
        <v>0</v>
      </c>
      <c r="I127" s="119"/>
      <c r="J127" s="127">
        <v>0</v>
      </c>
      <c r="K127" s="127">
        <v>0</v>
      </c>
      <c r="L127" s="2">
        <f t="shared" si="6"/>
        <v>0</v>
      </c>
      <c r="M127" s="135"/>
    </row>
    <row r="128" spans="1:13" hidden="1" outlineLevel="1" x14ac:dyDescent="0.2">
      <c r="A128" s="28"/>
      <c r="B128" s="243"/>
      <c r="C128" s="244"/>
      <c r="D128" s="58"/>
      <c r="E128" s="60"/>
      <c r="F128" s="61">
        <v>0</v>
      </c>
      <c r="G128" s="62">
        <v>0</v>
      </c>
      <c r="H128" s="2">
        <f t="shared" si="5"/>
        <v>0</v>
      </c>
      <c r="I128" s="119"/>
      <c r="J128" s="127">
        <v>0</v>
      </c>
      <c r="K128" s="127">
        <v>0</v>
      </c>
      <c r="L128" s="2">
        <f t="shared" si="6"/>
        <v>0</v>
      </c>
      <c r="M128" s="135"/>
    </row>
    <row r="129" spans="1:13" hidden="1" outlineLevel="1" x14ac:dyDescent="0.2">
      <c r="A129" s="28"/>
      <c r="B129" s="160"/>
      <c r="C129" s="161"/>
      <c r="D129" s="58"/>
      <c r="E129" s="60"/>
      <c r="F129" s="61">
        <v>0</v>
      </c>
      <c r="G129" s="62">
        <v>0</v>
      </c>
      <c r="H129" s="2">
        <f t="shared" si="5"/>
        <v>0</v>
      </c>
      <c r="I129" s="119"/>
      <c r="J129" s="127">
        <v>0</v>
      </c>
      <c r="K129" s="127">
        <v>0</v>
      </c>
      <c r="L129" s="2">
        <f t="shared" si="6"/>
        <v>0</v>
      </c>
      <c r="M129" s="135"/>
    </row>
    <row r="130" spans="1:13" hidden="1" outlineLevel="1" x14ac:dyDescent="0.2">
      <c r="A130" s="28"/>
      <c r="B130" s="160"/>
      <c r="C130" s="161"/>
      <c r="D130" s="58"/>
      <c r="E130" s="60"/>
      <c r="F130" s="61">
        <v>0</v>
      </c>
      <c r="G130" s="62">
        <v>0</v>
      </c>
      <c r="H130" s="2">
        <f t="shared" si="5"/>
        <v>0</v>
      </c>
      <c r="I130" s="119"/>
      <c r="J130" s="127">
        <v>0</v>
      </c>
      <c r="K130" s="127">
        <v>0</v>
      </c>
      <c r="L130" s="2">
        <f t="shared" si="6"/>
        <v>0</v>
      </c>
      <c r="M130" s="135"/>
    </row>
    <row r="131" spans="1:13" hidden="1" outlineLevel="1" x14ac:dyDescent="0.2">
      <c r="A131" s="28"/>
      <c r="B131" s="160"/>
      <c r="C131" s="161"/>
      <c r="D131" s="58"/>
      <c r="E131" s="60"/>
      <c r="F131" s="61">
        <v>0</v>
      </c>
      <c r="G131" s="62">
        <v>0</v>
      </c>
      <c r="H131" s="2">
        <f t="shared" si="5"/>
        <v>0</v>
      </c>
      <c r="I131" s="119"/>
      <c r="J131" s="127">
        <v>0</v>
      </c>
      <c r="K131" s="127">
        <v>0</v>
      </c>
      <c r="L131" s="2">
        <f t="shared" si="6"/>
        <v>0</v>
      </c>
      <c r="M131" s="135"/>
    </row>
    <row r="132" spans="1:13" hidden="1" outlineLevel="1" x14ac:dyDescent="0.2">
      <c r="A132" s="28"/>
      <c r="B132" s="160"/>
      <c r="C132" s="161"/>
      <c r="D132" s="58"/>
      <c r="E132" s="60"/>
      <c r="F132" s="61">
        <v>0</v>
      </c>
      <c r="G132" s="62">
        <v>0</v>
      </c>
      <c r="H132" s="2">
        <f t="shared" si="5"/>
        <v>0</v>
      </c>
      <c r="I132" s="119"/>
      <c r="J132" s="127">
        <v>0</v>
      </c>
      <c r="K132" s="127">
        <v>0</v>
      </c>
      <c r="L132" s="2">
        <f t="shared" si="6"/>
        <v>0</v>
      </c>
      <c r="M132" s="135"/>
    </row>
    <row r="133" spans="1:13" hidden="1" outlineLevel="1" x14ac:dyDescent="0.2">
      <c r="A133" s="28"/>
      <c r="B133" s="160"/>
      <c r="C133" s="161"/>
      <c r="D133" s="58"/>
      <c r="E133" s="60"/>
      <c r="F133" s="61">
        <v>0</v>
      </c>
      <c r="G133" s="62">
        <v>0</v>
      </c>
      <c r="H133" s="2">
        <f t="shared" si="5"/>
        <v>0</v>
      </c>
      <c r="I133" s="119"/>
      <c r="J133" s="127">
        <v>0</v>
      </c>
      <c r="K133" s="127">
        <v>0</v>
      </c>
      <c r="L133" s="2">
        <f t="shared" si="6"/>
        <v>0</v>
      </c>
      <c r="M133" s="135"/>
    </row>
    <row r="134" spans="1:13" hidden="1" outlineLevel="1" x14ac:dyDescent="0.2">
      <c r="A134" s="28"/>
      <c r="B134" s="160"/>
      <c r="C134" s="161"/>
      <c r="D134" s="58"/>
      <c r="E134" s="60"/>
      <c r="F134" s="61">
        <v>0</v>
      </c>
      <c r="G134" s="62">
        <v>0</v>
      </c>
      <c r="H134" s="2">
        <f t="shared" si="5"/>
        <v>0</v>
      </c>
      <c r="I134" s="119"/>
      <c r="J134" s="127">
        <v>0</v>
      </c>
      <c r="K134" s="127">
        <v>0</v>
      </c>
      <c r="L134" s="2">
        <f t="shared" si="6"/>
        <v>0</v>
      </c>
      <c r="M134" s="135"/>
    </row>
    <row r="135" spans="1:13" hidden="1" outlineLevel="1" x14ac:dyDescent="0.2">
      <c r="A135" s="28"/>
      <c r="B135" s="160"/>
      <c r="C135" s="161"/>
      <c r="D135" s="58"/>
      <c r="E135" s="60"/>
      <c r="F135" s="61">
        <v>0</v>
      </c>
      <c r="G135" s="62">
        <v>0</v>
      </c>
      <c r="H135" s="2">
        <f t="shared" si="5"/>
        <v>0</v>
      </c>
      <c r="I135" s="119"/>
      <c r="J135" s="127">
        <v>0</v>
      </c>
      <c r="K135" s="127">
        <v>0</v>
      </c>
      <c r="L135" s="2">
        <f t="shared" si="6"/>
        <v>0</v>
      </c>
      <c r="M135" s="135"/>
    </row>
    <row r="136" spans="1:13" hidden="1" outlineLevel="1" x14ac:dyDescent="0.2">
      <c r="A136" s="28"/>
      <c r="B136" s="160"/>
      <c r="C136" s="161"/>
      <c r="D136" s="58"/>
      <c r="E136" s="60"/>
      <c r="F136" s="61">
        <v>0</v>
      </c>
      <c r="G136" s="62">
        <v>0</v>
      </c>
      <c r="H136" s="2">
        <f t="shared" si="5"/>
        <v>0</v>
      </c>
      <c r="I136" s="119"/>
      <c r="J136" s="127">
        <v>0</v>
      </c>
      <c r="K136" s="127">
        <v>0</v>
      </c>
      <c r="L136" s="2">
        <f t="shared" si="6"/>
        <v>0</v>
      </c>
      <c r="M136" s="135"/>
    </row>
    <row r="137" spans="1:13" hidden="1" outlineLevel="1" x14ac:dyDescent="0.2">
      <c r="A137" s="28"/>
      <c r="B137" s="160"/>
      <c r="C137" s="161"/>
      <c r="D137" s="58"/>
      <c r="E137" s="60"/>
      <c r="F137" s="61">
        <v>0</v>
      </c>
      <c r="G137" s="62">
        <v>0</v>
      </c>
      <c r="H137" s="2">
        <f t="shared" si="5"/>
        <v>0</v>
      </c>
      <c r="I137" s="119"/>
      <c r="J137" s="127">
        <v>0</v>
      </c>
      <c r="K137" s="127">
        <v>0</v>
      </c>
      <c r="L137" s="2">
        <f t="shared" si="6"/>
        <v>0</v>
      </c>
      <c r="M137" s="135"/>
    </row>
    <row r="138" spans="1:13" hidden="1" outlineLevel="1" x14ac:dyDescent="0.2">
      <c r="A138" s="28"/>
      <c r="B138" s="160"/>
      <c r="C138" s="161"/>
      <c r="D138" s="58"/>
      <c r="E138" s="60"/>
      <c r="F138" s="61">
        <v>0</v>
      </c>
      <c r="G138" s="62">
        <v>0</v>
      </c>
      <c r="H138" s="2">
        <f t="shared" si="5"/>
        <v>0</v>
      </c>
      <c r="I138" s="119"/>
      <c r="J138" s="127">
        <v>0</v>
      </c>
      <c r="K138" s="127">
        <v>0</v>
      </c>
      <c r="L138" s="2">
        <f t="shared" si="6"/>
        <v>0</v>
      </c>
      <c r="M138" s="135"/>
    </row>
    <row r="139" spans="1:13" hidden="1" outlineLevel="1" x14ac:dyDescent="0.2">
      <c r="A139" s="28"/>
      <c r="B139" s="160"/>
      <c r="C139" s="161"/>
      <c r="D139" s="58"/>
      <c r="E139" s="60"/>
      <c r="F139" s="61">
        <v>0</v>
      </c>
      <c r="G139" s="62">
        <v>0</v>
      </c>
      <c r="H139" s="2">
        <f t="shared" si="5"/>
        <v>0</v>
      </c>
      <c r="I139" s="119"/>
      <c r="J139" s="127">
        <v>0</v>
      </c>
      <c r="K139" s="127">
        <v>0</v>
      </c>
      <c r="L139" s="2">
        <f t="shared" si="6"/>
        <v>0</v>
      </c>
      <c r="M139" s="135"/>
    </row>
    <row r="140" spans="1:13" hidden="1" outlineLevel="1" x14ac:dyDescent="0.2">
      <c r="A140" s="28"/>
      <c r="B140" s="160"/>
      <c r="C140" s="161"/>
      <c r="D140" s="58"/>
      <c r="E140" s="60"/>
      <c r="F140" s="61">
        <v>0</v>
      </c>
      <c r="G140" s="62">
        <v>0</v>
      </c>
      <c r="H140" s="2">
        <f t="shared" si="5"/>
        <v>0</v>
      </c>
      <c r="I140" s="119"/>
      <c r="J140" s="127">
        <v>0</v>
      </c>
      <c r="K140" s="127">
        <v>0</v>
      </c>
      <c r="L140" s="2">
        <f t="shared" si="6"/>
        <v>0</v>
      </c>
      <c r="M140" s="135"/>
    </row>
    <row r="141" spans="1:13" hidden="1" outlineLevel="1" x14ac:dyDescent="0.2">
      <c r="A141" s="28"/>
      <c r="B141" s="160"/>
      <c r="C141" s="161"/>
      <c r="D141" s="58"/>
      <c r="E141" s="60"/>
      <c r="F141" s="61">
        <v>0</v>
      </c>
      <c r="G141" s="62">
        <v>0</v>
      </c>
      <c r="H141" s="2">
        <f t="shared" si="5"/>
        <v>0</v>
      </c>
      <c r="I141" s="119"/>
      <c r="J141" s="127">
        <v>0</v>
      </c>
      <c r="K141" s="127">
        <v>0</v>
      </c>
      <c r="L141" s="2">
        <f t="shared" si="6"/>
        <v>0</v>
      </c>
      <c r="M141" s="135"/>
    </row>
    <row r="142" spans="1:13" hidden="1" outlineLevel="1" x14ac:dyDescent="0.2">
      <c r="A142" s="28"/>
      <c r="B142" s="160"/>
      <c r="C142" s="161"/>
      <c r="D142" s="58"/>
      <c r="E142" s="60"/>
      <c r="F142" s="61">
        <v>0</v>
      </c>
      <c r="G142" s="62">
        <v>0</v>
      </c>
      <c r="H142" s="2">
        <f t="shared" si="5"/>
        <v>0</v>
      </c>
      <c r="I142" s="119"/>
      <c r="J142" s="127">
        <v>0</v>
      </c>
      <c r="K142" s="127">
        <v>0</v>
      </c>
      <c r="L142" s="2">
        <f t="shared" si="6"/>
        <v>0</v>
      </c>
      <c r="M142" s="135"/>
    </row>
    <row r="143" spans="1:13" hidden="1" outlineLevel="1" x14ac:dyDescent="0.2">
      <c r="A143" s="28"/>
      <c r="B143" s="160"/>
      <c r="C143" s="161"/>
      <c r="D143" s="58"/>
      <c r="E143" s="60"/>
      <c r="F143" s="61">
        <v>0</v>
      </c>
      <c r="G143" s="62">
        <v>0</v>
      </c>
      <c r="H143" s="2">
        <f t="shared" si="5"/>
        <v>0</v>
      </c>
      <c r="I143" s="119"/>
      <c r="J143" s="127">
        <v>0</v>
      </c>
      <c r="K143" s="127">
        <v>0</v>
      </c>
      <c r="L143" s="2">
        <f t="shared" si="6"/>
        <v>0</v>
      </c>
      <c r="M143" s="135"/>
    </row>
    <row r="144" spans="1:13" hidden="1" outlineLevel="1" x14ac:dyDescent="0.2">
      <c r="A144" s="28"/>
      <c r="B144" s="160"/>
      <c r="C144" s="161"/>
      <c r="D144" s="58"/>
      <c r="E144" s="60"/>
      <c r="F144" s="61">
        <v>0</v>
      </c>
      <c r="G144" s="62">
        <v>0</v>
      </c>
      <c r="H144" s="2">
        <f t="shared" si="5"/>
        <v>0</v>
      </c>
      <c r="I144" s="119"/>
      <c r="J144" s="127">
        <v>0</v>
      </c>
      <c r="K144" s="127">
        <v>0</v>
      </c>
      <c r="L144" s="2">
        <f t="shared" si="6"/>
        <v>0</v>
      </c>
      <c r="M144" s="135"/>
    </row>
    <row r="145" spans="1:13" hidden="1" outlineLevel="1" x14ac:dyDescent="0.2">
      <c r="A145" s="28"/>
      <c r="B145" s="160"/>
      <c r="C145" s="161"/>
      <c r="D145" s="58"/>
      <c r="E145" s="60"/>
      <c r="F145" s="61">
        <v>0</v>
      </c>
      <c r="G145" s="62">
        <v>0</v>
      </c>
      <c r="H145" s="2">
        <f t="shared" si="5"/>
        <v>0</v>
      </c>
      <c r="I145" s="119"/>
      <c r="J145" s="127">
        <v>0</v>
      </c>
      <c r="K145" s="127">
        <v>0</v>
      </c>
      <c r="L145" s="2">
        <f t="shared" si="6"/>
        <v>0</v>
      </c>
      <c r="M145" s="135"/>
    </row>
    <row r="146" spans="1:13" hidden="1" outlineLevel="1" x14ac:dyDescent="0.2">
      <c r="A146" s="28"/>
      <c r="B146" s="160"/>
      <c r="C146" s="161"/>
      <c r="D146" s="58"/>
      <c r="E146" s="60"/>
      <c r="F146" s="61">
        <v>0</v>
      </c>
      <c r="G146" s="62">
        <v>0</v>
      </c>
      <c r="H146" s="2">
        <f t="shared" si="5"/>
        <v>0</v>
      </c>
      <c r="I146" s="119"/>
      <c r="J146" s="127">
        <v>0</v>
      </c>
      <c r="K146" s="127">
        <v>0</v>
      </c>
      <c r="L146" s="2">
        <f t="shared" si="6"/>
        <v>0</v>
      </c>
      <c r="M146" s="135"/>
    </row>
    <row r="147" spans="1:13" hidden="1" outlineLevel="1" x14ac:dyDescent="0.2">
      <c r="A147" s="28"/>
      <c r="B147" s="160"/>
      <c r="C147" s="161"/>
      <c r="D147" s="58"/>
      <c r="E147" s="60"/>
      <c r="F147" s="61">
        <v>0</v>
      </c>
      <c r="G147" s="62">
        <v>0</v>
      </c>
      <c r="H147" s="2">
        <f t="shared" si="5"/>
        <v>0</v>
      </c>
      <c r="I147" s="119"/>
      <c r="J147" s="127">
        <v>0</v>
      </c>
      <c r="K147" s="127">
        <v>0</v>
      </c>
      <c r="L147" s="2">
        <f t="shared" si="6"/>
        <v>0</v>
      </c>
      <c r="M147" s="135"/>
    </row>
    <row r="148" spans="1:13" hidden="1" outlineLevel="1" x14ac:dyDescent="0.2">
      <c r="A148" s="28"/>
      <c r="B148" s="160"/>
      <c r="C148" s="161"/>
      <c r="D148" s="58"/>
      <c r="E148" s="60"/>
      <c r="F148" s="61">
        <v>0</v>
      </c>
      <c r="G148" s="62">
        <v>0</v>
      </c>
      <c r="H148" s="2">
        <f t="shared" si="5"/>
        <v>0</v>
      </c>
      <c r="I148" s="119"/>
      <c r="J148" s="127">
        <v>0</v>
      </c>
      <c r="K148" s="127">
        <v>0</v>
      </c>
      <c r="L148" s="2">
        <f t="shared" si="6"/>
        <v>0</v>
      </c>
      <c r="M148" s="135"/>
    </row>
    <row r="149" spans="1:13" hidden="1" outlineLevel="1" x14ac:dyDescent="0.2">
      <c r="A149" s="28"/>
      <c r="B149" s="160"/>
      <c r="C149" s="161"/>
      <c r="D149" s="58"/>
      <c r="E149" s="60"/>
      <c r="F149" s="61">
        <v>0</v>
      </c>
      <c r="G149" s="62">
        <v>0</v>
      </c>
      <c r="H149" s="2">
        <f t="shared" si="5"/>
        <v>0</v>
      </c>
      <c r="I149" s="119"/>
      <c r="J149" s="127">
        <v>0</v>
      </c>
      <c r="K149" s="127">
        <v>0</v>
      </c>
      <c r="L149" s="2">
        <f t="shared" si="6"/>
        <v>0</v>
      </c>
      <c r="M149" s="135"/>
    </row>
    <row r="150" spans="1:13" hidden="1" outlineLevel="1" x14ac:dyDescent="0.2">
      <c r="A150" s="28"/>
      <c r="B150" s="160"/>
      <c r="C150" s="161"/>
      <c r="D150" s="58"/>
      <c r="E150" s="60"/>
      <c r="F150" s="61">
        <v>0</v>
      </c>
      <c r="G150" s="62">
        <v>0</v>
      </c>
      <c r="H150" s="2">
        <f t="shared" si="5"/>
        <v>0</v>
      </c>
      <c r="I150" s="119"/>
      <c r="J150" s="127">
        <v>0</v>
      </c>
      <c r="K150" s="127">
        <v>0</v>
      </c>
      <c r="L150" s="2">
        <f t="shared" si="6"/>
        <v>0</v>
      </c>
      <c r="M150" s="135"/>
    </row>
    <row r="151" spans="1:13" hidden="1" outlineLevel="1" x14ac:dyDescent="0.2">
      <c r="A151" s="28"/>
      <c r="B151" s="160"/>
      <c r="C151" s="161"/>
      <c r="D151" s="58"/>
      <c r="E151" s="60"/>
      <c r="F151" s="61">
        <v>0</v>
      </c>
      <c r="G151" s="62">
        <v>0</v>
      </c>
      <c r="H151" s="2">
        <f t="shared" si="5"/>
        <v>0</v>
      </c>
      <c r="I151" s="119"/>
      <c r="J151" s="127">
        <v>0</v>
      </c>
      <c r="K151" s="127">
        <v>0</v>
      </c>
      <c r="L151" s="2">
        <f t="shared" si="6"/>
        <v>0</v>
      </c>
      <c r="M151" s="135"/>
    </row>
    <row r="152" spans="1:13" hidden="1" outlineLevel="1" x14ac:dyDescent="0.2">
      <c r="A152" s="28"/>
      <c r="B152" s="160"/>
      <c r="C152" s="161"/>
      <c r="D152" s="58"/>
      <c r="E152" s="60"/>
      <c r="F152" s="61">
        <v>0</v>
      </c>
      <c r="G152" s="62">
        <v>0</v>
      </c>
      <c r="H152" s="2">
        <f t="shared" si="5"/>
        <v>0</v>
      </c>
      <c r="I152" s="119"/>
      <c r="J152" s="127">
        <v>0</v>
      </c>
      <c r="K152" s="127">
        <v>0</v>
      </c>
      <c r="L152" s="2">
        <f t="shared" si="6"/>
        <v>0</v>
      </c>
      <c r="M152" s="135"/>
    </row>
    <row r="153" spans="1:13" hidden="1" outlineLevel="1" x14ac:dyDescent="0.2">
      <c r="A153" s="28"/>
      <c r="B153" s="160"/>
      <c r="C153" s="161"/>
      <c r="D153" s="58"/>
      <c r="E153" s="60"/>
      <c r="F153" s="61">
        <v>0</v>
      </c>
      <c r="G153" s="62">
        <v>0</v>
      </c>
      <c r="H153" s="2">
        <f t="shared" si="5"/>
        <v>0</v>
      </c>
      <c r="I153" s="119"/>
      <c r="J153" s="127">
        <v>0</v>
      </c>
      <c r="K153" s="127">
        <v>0</v>
      </c>
      <c r="L153" s="2">
        <f t="shared" si="6"/>
        <v>0</v>
      </c>
      <c r="M153" s="135"/>
    </row>
    <row r="154" spans="1:13" hidden="1" outlineLevel="1" x14ac:dyDescent="0.2">
      <c r="A154" s="28"/>
      <c r="B154" s="243"/>
      <c r="C154" s="244"/>
      <c r="D154" s="58"/>
      <c r="E154" s="60"/>
      <c r="F154" s="61">
        <v>0</v>
      </c>
      <c r="G154" s="62">
        <v>0</v>
      </c>
      <c r="H154" s="2">
        <f t="shared" si="5"/>
        <v>0</v>
      </c>
      <c r="I154" s="119"/>
      <c r="J154" s="127">
        <v>0</v>
      </c>
      <c r="K154" s="127">
        <v>0</v>
      </c>
      <c r="L154" s="2">
        <f t="shared" si="6"/>
        <v>0</v>
      </c>
      <c r="M154" s="135"/>
    </row>
    <row r="155" spans="1:13" hidden="1" outlineLevel="1" x14ac:dyDescent="0.2">
      <c r="A155" s="28"/>
      <c r="B155" s="243"/>
      <c r="C155" s="244"/>
      <c r="D155" s="58"/>
      <c r="E155" s="60"/>
      <c r="F155" s="61">
        <v>0</v>
      </c>
      <c r="G155" s="62">
        <v>0</v>
      </c>
      <c r="H155" s="2">
        <f t="shared" si="5"/>
        <v>0</v>
      </c>
      <c r="I155" s="119"/>
      <c r="J155" s="127">
        <v>0</v>
      </c>
      <c r="K155" s="127">
        <v>0</v>
      </c>
      <c r="L155" s="2">
        <f t="shared" si="6"/>
        <v>0</v>
      </c>
      <c r="M155" s="135"/>
    </row>
    <row r="156" spans="1:13" hidden="1" outlineLevel="1" x14ac:dyDescent="0.2">
      <c r="A156" s="28"/>
      <c r="B156" s="243"/>
      <c r="C156" s="244"/>
      <c r="D156" s="58"/>
      <c r="E156" s="60"/>
      <c r="F156" s="61">
        <v>0</v>
      </c>
      <c r="G156" s="62">
        <v>0</v>
      </c>
      <c r="H156" s="2">
        <f t="shared" si="5"/>
        <v>0</v>
      </c>
      <c r="I156" s="119"/>
      <c r="J156" s="127">
        <v>0</v>
      </c>
      <c r="K156" s="127">
        <v>0</v>
      </c>
      <c r="L156" s="2">
        <f t="shared" si="6"/>
        <v>0</v>
      </c>
      <c r="M156" s="135"/>
    </row>
    <row r="157" spans="1:13" hidden="1" outlineLevel="1" x14ac:dyDescent="0.2">
      <c r="A157" s="28"/>
      <c r="B157" s="243"/>
      <c r="C157" s="244"/>
      <c r="D157" s="58"/>
      <c r="E157" s="60"/>
      <c r="F157" s="61">
        <v>0</v>
      </c>
      <c r="G157" s="62">
        <v>0</v>
      </c>
      <c r="H157" s="2">
        <f t="shared" si="5"/>
        <v>0</v>
      </c>
      <c r="I157" s="119"/>
      <c r="J157" s="127">
        <v>0</v>
      </c>
      <c r="K157" s="127">
        <v>0</v>
      </c>
      <c r="L157" s="2">
        <f t="shared" si="6"/>
        <v>0</v>
      </c>
      <c r="M157" s="135"/>
    </row>
    <row r="158" spans="1:13" hidden="1" outlineLevel="1" x14ac:dyDescent="0.2">
      <c r="A158" s="28"/>
      <c r="B158" s="243"/>
      <c r="C158" s="244"/>
      <c r="D158" s="58"/>
      <c r="E158" s="60"/>
      <c r="F158" s="61">
        <v>0</v>
      </c>
      <c r="G158" s="62">
        <v>0</v>
      </c>
      <c r="H158" s="2">
        <f t="shared" si="5"/>
        <v>0</v>
      </c>
      <c r="I158" s="119"/>
      <c r="J158" s="127">
        <v>0</v>
      </c>
      <c r="K158" s="127">
        <v>0</v>
      </c>
      <c r="L158" s="2">
        <f t="shared" si="6"/>
        <v>0</v>
      </c>
      <c r="M158" s="135"/>
    </row>
    <row r="159" spans="1:13" hidden="1" outlineLevel="1" x14ac:dyDescent="0.2">
      <c r="A159" s="28"/>
      <c r="B159" s="243"/>
      <c r="C159" s="244"/>
      <c r="D159" s="58"/>
      <c r="E159" s="60"/>
      <c r="F159" s="61">
        <v>0</v>
      </c>
      <c r="G159" s="62">
        <v>0</v>
      </c>
      <c r="H159" s="2">
        <f t="shared" si="5"/>
        <v>0</v>
      </c>
      <c r="I159" s="119"/>
      <c r="J159" s="127">
        <v>0</v>
      </c>
      <c r="K159" s="127">
        <v>0</v>
      </c>
      <c r="L159" s="2">
        <f t="shared" si="6"/>
        <v>0</v>
      </c>
      <c r="M159" s="135"/>
    </row>
    <row r="160" spans="1:13" hidden="1" outlineLevel="1" x14ac:dyDescent="0.2">
      <c r="A160" s="28"/>
      <c r="B160" s="243"/>
      <c r="C160" s="244"/>
      <c r="D160" s="58"/>
      <c r="E160" s="60"/>
      <c r="F160" s="61">
        <v>0</v>
      </c>
      <c r="G160" s="62">
        <v>0</v>
      </c>
      <c r="H160" s="2">
        <f t="shared" si="5"/>
        <v>0</v>
      </c>
      <c r="I160" s="119"/>
      <c r="J160" s="127">
        <v>0</v>
      </c>
      <c r="K160" s="127">
        <v>0</v>
      </c>
      <c r="L160" s="2">
        <f t="shared" si="6"/>
        <v>0</v>
      </c>
      <c r="M160" s="135"/>
    </row>
    <row r="161" spans="1:13" hidden="1" outlineLevel="1" x14ac:dyDescent="0.2">
      <c r="A161" s="28"/>
      <c r="B161" s="243"/>
      <c r="C161" s="244"/>
      <c r="D161" s="58"/>
      <c r="E161" s="60"/>
      <c r="F161" s="61">
        <v>0</v>
      </c>
      <c r="G161" s="62">
        <v>0</v>
      </c>
      <c r="H161" s="2">
        <f t="shared" si="5"/>
        <v>0</v>
      </c>
      <c r="I161" s="119"/>
      <c r="J161" s="127">
        <v>0</v>
      </c>
      <c r="K161" s="127">
        <v>0</v>
      </c>
      <c r="L161" s="2">
        <f t="shared" si="6"/>
        <v>0</v>
      </c>
      <c r="M161" s="135"/>
    </row>
    <row r="162" spans="1:13" hidden="1" outlineLevel="1" x14ac:dyDescent="0.2">
      <c r="A162" s="28"/>
      <c r="B162" s="243"/>
      <c r="C162" s="244"/>
      <c r="D162" s="58"/>
      <c r="E162" s="60"/>
      <c r="F162" s="61">
        <v>0</v>
      </c>
      <c r="G162" s="62">
        <v>0</v>
      </c>
      <c r="H162" s="2">
        <f t="shared" si="5"/>
        <v>0</v>
      </c>
      <c r="I162" s="119"/>
      <c r="J162" s="127">
        <v>0</v>
      </c>
      <c r="K162" s="127">
        <v>0</v>
      </c>
      <c r="L162" s="2">
        <f t="shared" si="6"/>
        <v>0</v>
      </c>
      <c r="M162" s="135"/>
    </row>
    <row r="163" spans="1:13" ht="15" collapsed="1" thickBot="1" x14ac:dyDescent="0.25">
      <c r="A163" s="28"/>
      <c r="B163" s="281"/>
      <c r="C163" s="255"/>
      <c r="D163" s="59"/>
      <c r="E163" s="60"/>
      <c r="F163" s="61">
        <v>0</v>
      </c>
      <c r="G163" s="62">
        <v>0</v>
      </c>
      <c r="H163" s="2">
        <f t="shared" si="5"/>
        <v>0</v>
      </c>
      <c r="I163" s="119"/>
      <c r="J163" s="127">
        <v>0</v>
      </c>
      <c r="K163" s="127">
        <v>0</v>
      </c>
      <c r="L163" s="2">
        <f t="shared" si="6"/>
        <v>0</v>
      </c>
      <c r="M163" s="135"/>
    </row>
    <row r="164" spans="1:13" ht="15.75" thickBot="1" x14ac:dyDescent="0.3">
      <c r="A164" s="28"/>
      <c r="B164" s="80"/>
      <c r="C164" s="81"/>
      <c r="D164" s="82"/>
      <c r="E164" s="4"/>
      <c r="F164" s="4">
        <f>SUM(F113:F163)</f>
        <v>0</v>
      </c>
      <c r="G164" s="5">
        <f>SUM(G113:G163)</f>
        <v>0</v>
      </c>
      <c r="H164" s="5">
        <f>SUM(H113:H163)</f>
        <v>0</v>
      </c>
      <c r="I164" s="3"/>
      <c r="J164" s="130">
        <f>SUM(J113:J163)</f>
        <v>0</v>
      </c>
      <c r="K164" s="130">
        <f>SUM(K113:K163)</f>
        <v>0</v>
      </c>
      <c r="L164" s="130">
        <f>SUM(L113:L163)</f>
        <v>0</v>
      </c>
      <c r="M164" s="135"/>
    </row>
    <row r="165" spans="1:13" ht="15" x14ac:dyDescent="0.25">
      <c r="A165" s="28"/>
      <c r="B165" s="137"/>
      <c r="C165" s="137"/>
      <c r="D165" s="138"/>
      <c r="E165" s="123"/>
      <c r="F165" s="123"/>
      <c r="G165" s="125"/>
      <c r="H165" s="126"/>
      <c r="I165" s="120"/>
      <c r="J165" s="125"/>
      <c r="K165" s="125"/>
      <c r="L165" s="125"/>
      <c r="M165" s="135"/>
    </row>
    <row r="166" spans="1:13" ht="15" thickBot="1" x14ac:dyDescent="0.25">
      <c r="A166" s="28"/>
      <c r="B166" s="120"/>
      <c r="C166" s="120"/>
      <c r="D166" s="120"/>
      <c r="E166" s="120"/>
      <c r="F166" s="134"/>
      <c r="G166" s="121"/>
      <c r="H166" s="121"/>
      <c r="I166" s="120"/>
      <c r="J166" s="121"/>
      <c r="K166" s="121"/>
      <c r="L166" s="121"/>
      <c r="M166" s="135"/>
    </row>
    <row r="167" spans="1:13" ht="15.75" customHeight="1" thickBot="1" x14ac:dyDescent="0.25">
      <c r="A167" s="28"/>
      <c r="B167" s="249" t="s">
        <v>160</v>
      </c>
      <c r="C167" s="251"/>
      <c r="D167" s="83"/>
      <c r="E167" s="83"/>
      <c r="F167" s="30"/>
      <c r="G167" s="31"/>
      <c r="H167" s="32"/>
      <c r="I167" s="128"/>
      <c r="J167" s="37"/>
      <c r="K167" s="37"/>
      <c r="L167" s="37"/>
      <c r="M167" s="135"/>
    </row>
    <row r="168" spans="1:13" ht="60.75" thickBot="1" x14ac:dyDescent="0.25">
      <c r="A168" s="28"/>
      <c r="B168" s="239"/>
      <c r="C168" s="240"/>
      <c r="D168" s="240"/>
      <c r="E168" s="136"/>
      <c r="F168" s="33" t="s">
        <v>146</v>
      </c>
      <c r="G168" s="131" t="s">
        <v>147</v>
      </c>
      <c r="H168" s="143" t="s">
        <v>148</v>
      </c>
      <c r="I168" s="143" t="s">
        <v>149</v>
      </c>
      <c r="J168" s="33" t="s">
        <v>150</v>
      </c>
      <c r="K168" s="33" t="s">
        <v>151</v>
      </c>
      <c r="L168" s="33" t="s">
        <v>152</v>
      </c>
      <c r="M168" s="135"/>
    </row>
    <row r="169" spans="1:13" ht="15.75" thickBot="1" x14ac:dyDescent="0.3">
      <c r="A169" s="28"/>
      <c r="B169" s="249" t="s">
        <v>161</v>
      </c>
      <c r="C169" s="250"/>
      <c r="D169" s="29" t="s">
        <v>162</v>
      </c>
      <c r="E169" s="144" t="s">
        <v>155</v>
      </c>
      <c r="F169" s="41"/>
      <c r="G169" s="39"/>
      <c r="H169" s="40"/>
      <c r="I169" s="37"/>
      <c r="J169" s="39"/>
      <c r="K169" s="142"/>
      <c r="L169" s="142"/>
      <c r="M169" s="135"/>
    </row>
    <row r="170" spans="1:13" x14ac:dyDescent="0.2">
      <c r="A170" s="28"/>
      <c r="B170" s="245"/>
      <c r="C170" s="246"/>
      <c r="D170" s="58"/>
      <c r="E170" s="60"/>
      <c r="F170" s="61">
        <v>0</v>
      </c>
      <c r="G170" s="62">
        <v>0</v>
      </c>
      <c r="H170" s="2">
        <f t="shared" ref="H170:H220" si="7">F170-G170</f>
        <v>0</v>
      </c>
      <c r="I170" s="119"/>
      <c r="J170" s="127">
        <v>0</v>
      </c>
      <c r="K170" s="127">
        <v>0</v>
      </c>
      <c r="L170" s="2">
        <f>+J170-K170</f>
        <v>0</v>
      </c>
      <c r="M170" s="135"/>
    </row>
    <row r="171" spans="1:13" x14ac:dyDescent="0.2">
      <c r="A171" s="28"/>
      <c r="B171" s="253"/>
      <c r="C171" s="244"/>
      <c r="D171" s="58"/>
      <c r="E171" s="60"/>
      <c r="F171" s="61">
        <v>0</v>
      </c>
      <c r="G171" s="62">
        <v>0</v>
      </c>
      <c r="H171" s="2">
        <f t="shared" si="7"/>
        <v>0</v>
      </c>
      <c r="I171" s="119"/>
      <c r="J171" s="127">
        <v>0</v>
      </c>
      <c r="K171" s="127">
        <v>0</v>
      </c>
      <c r="L171" s="2">
        <f t="shared" ref="L171:L206" si="8">+J171-K171</f>
        <v>0</v>
      </c>
      <c r="M171" s="135"/>
    </row>
    <row r="172" spans="1:13" x14ac:dyDescent="0.2">
      <c r="A172" s="28"/>
      <c r="B172" s="253"/>
      <c r="C172" s="244"/>
      <c r="D172" s="58"/>
      <c r="E172" s="60"/>
      <c r="F172" s="61">
        <v>0</v>
      </c>
      <c r="G172" s="62">
        <v>0</v>
      </c>
      <c r="H172" s="2">
        <f t="shared" si="7"/>
        <v>0</v>
      </c>
      <c r="I172" s="119"/>
      <c r="J172" s="127">
        <v>0</v>
      </c>
      <c r="K172" s="127">
        <v>0</v>
      </c>
      <c r="L172" s="2">
        <f t="shared" si="8"/>
        <v>0</v>
      </c>
      <c r="M172" s="135"/>
    </row>
    <row r="173" spans="1:13" x14ac:dyDescent="0.2">
      <c r="A173" s="28"/>
      <c r="B173" s="253"/>
      <c r="C173" s="244"/>
      <c r="D173" s="58"/>
      <c r="E173" s="60"/>
      <c r="F173" s="61">
        <v>0</v>
      </c>
      <c r="G173" s="62">
        <v>0</v>
      </c>
      <c r="H173" s="2">
        <f t="shared" si="7"/>
        <v>0</v>
      </c>
      <c r="I173" s="119"/>
      <c r="J173" s="127">
        <v>0</v>
      </c>
      <c r="K173" s="127">
        <v>0</v>
      </c>
      <c r="L173" s="2">
        <f t="shared" si="8"/>
        <v>0</v>
      </c>
      <c r="M173" s="135"/>
    </row>
    <row r="174" spans="1:13" x14ac:dyDescent="0.2">
      <c r="A174" s="28"/>
      <c r="B174" s="253"/>
      <c r="C174" s="244"/>
      <c r="D174" s="58"/>
      <c r="E174" s="60"/>
      <c r="F174" s="61">
        <v>0</v>
      </c>
      <c r="G174" s="62">
        <v>0</v>
      </c>
      <c r="H174" s="2">
        <f t="shared" si="7"/>
        <v>0</v>
      </c>
      <c r="I174" s="119"/>
      <c r="J174" s="127">
        <v>0</v>
      </c>
      <c r="K174" s="127">
        <v>0</v>
      </c>
      <c r="L174" s="2">
        <f t="shared" si="8"/>
        <v>0</v>
      </c>
      <c r="M174" s="135"/>
    </row>
    <row r="175" spans="1:13" x14ac:dyDescent="0.2">
      <c r="A175" s="28"/>
      <c r="B175" s="253"/>
      <c r="C175" s="244"/>
      <c r="D175" s="59"/>
      <c r="E175" s="60"/>
      <c r="F175" s="61">
        <v>0</v>
      </c>
      <c r="G175" s="62">
        <v>0</v>
      </c>
      <c r="H175" s="2">
        <f t="shared" si="7"/>
        <v>0</v>
      </c>
      <c r="I175" s="119"/>
      <c r="J175" s="127">
        <v>0</v>
      </c>
      <c r="K175" s="127">
        <v>0</v>
      </c>
      <c r="L175" s="2">
        <f t="shared" si="8"/>
        <v>0</v>
      </c>
      <c r="M175" s="135"/>
    </row>
    <row r="176" spans="1:13" x14ac:dyDescent="0.2">
      <c r="A176" s="28"/>
      <c r="B176" s="253"/>
      <c r="C176" s="244"/>
      <c r="D176" s="58"/>
      <c r="E176" s="60"/>
      <c r="F176" s="61">
        <v>0</v>
      </c>
      <c r="G176" s="62">
        <v>0</v>
      </c>
      <c r="H176" s="2">
        <f t="shared" si="7"/>
        <v>0</v>
      </c>
      <c r="I176" s="119"/>
      <c r="J176" s="127">
        <v>0</v>
      </c>
      <c r="K176" s="127">
        <v>0</v>
      </c>
      <c r="L176" s="2">
        <f t="shared" si="8"/>
        <v>0</v>
      </c>
      <c r="M176" s="135"/>
    </row>
    <row r="177" spans="1:13" x14ac:dyDescent="0.2">
      <c r="A177" s="28"/>
      <c r="B177" s="253"/>
      <c r="C177" s="244"/>
      <c r="D177" s="58"/>
      <c r="E177" s="60"/>
      <c r="F177" s="61">
        <v>0</v>
      </c>
      <c r="G177" s="62">
        <v>0</v>
      </c>
      <c r="H177" s="2">
        <f t="shared" si="7"/>
        <v>0</v>
      </c>
      <c r="I177" s="119"/>
      <c r="J177" s="127">
        <v>0</v>
      </c>
      <c r="K177" s="127">
        <v>0</v>
      </c>
      <c r="L177" s="2">
        <f t="shared" si="8"/>
        <v>0</v>
      </c>
      <c r="M177" s="135"/>
    </row>
    <row r="178" spans="1:13" x14ac:dyDescent="0.2">
      <c r="A178" s="28"/>
      <c r="B178" s="253"/>
      <c r="C178" s="244"/>
      <c r="D178" s="58"/>
      <c r="E178" s="60"/>
      <c r="F178" s="61">
        <v>0</v>
      </c>
      <c r="G178" s="62">
        <v>0</v>
      </c>
      <c r="H178" s="2">
        <f t="shared" si="7"/>
        <v>0</v>
      </c>
      <c r="I178" s="119"/>
      <c r="J178" s="127">
        <v>0</v>
      </c>
      <c r="K178" s="127">
        <v>0</v>
      </c>
      <c r="L178" s="2">
        <f t="shared" si="8"/>
        <v>0</v>
      </c>
      <c r="M178" s="135"/>
    </row>
    <row r="179" spans="1:13" x14ac:dyDescent="0.2">
      <c r="A179" s="28"/>
      <c r="B179" s="253"/>
      <c r="C179" s="244"/>
      <c r="D179" s="59"/>
      <c r="E179" s="60"/>
      <c r="F179" s="61">
        <v>0</v>
      </c>
      <c r="G179" s="62">
        <v>0</v>
      </c>
      <c r="H179" s="2">
        <f t="shared" si="7"/>
        <v>0</v>
      </c>
      <c r="I179" s="119"/>
      <c r="J179" s="127">
        <v>0</v>
      </c>
      <c r="K179" s="127">
        <v>0</v>
      </c>
      <c r="L179" s="2">
        <f t="shared" si="8"/>
        <v>0</v>
      </c>
      <c r="M179" s="135"/>
    </row>
    <row r="180" spans="1:13" x14ac:dyDescent="0.2">
      <c r="A180" s="28"/>
      <c r="B180" s="253"/>
      <c r="C180" s="244"/>
      <c r="D180" s="58"/>
      <c r="E180" s="60"/>
      <c r="F180" s="61">
        <v>0</v>
      </c>
      <c r="G180" s="62">
        <v>0</v>
      </c>
      <c r="H180" s="2">
        <f t="shared" si="7"/>
        <v>0</v>
      </c>
      <c r="I180" s="119"/>
      <c r="J180" s="127">
        <v>0</v>
      </c>
      <c r="K180" s="127">
        <v>0</v>
      </c>
      <c r="L180" s="2">
        <f t="shared" si="8"/>
        <v>0</v>
      </c>
      <c r="M180" s="135"/>
    </row>
    <row r="181" spans="1:13" x14ac:dyDescent="0.2">
      <c r="A181" s="28"/>
      <c r="B181" s="253"/>
      <c r="C181" s="244"/>
      <c r="D181" s="58"/>
      <c r="E181" s="60"/>
      <c r="F181" s="61">
        <v>0</v>
      </c>
      <c r="G181" s="62">
        <v>0</v>
      </c>
      <c r="H181" s="2">
        <f t="shared" si="7"/>
        <v>0</v>
      </c>
      <c r="I181" s="119"/>
      <c r="J181" s="127">
        <v>0</v>
      </c>
      <c r="K181" s="127">
        <v>0</v>
      </c>
      <c r="L181" s="2">
        <f t="shared" si="8"/>
        <v>0</v>
      </c>
      <c r="M181" s="135"/>
    </row>
    <row r="182" spans="1:13" x14ac:dyDescent="0.2">
      <c r="A182" s="28"/>
      <c r="B182" s="253"/>
      <c r="C182" s="244"/>
      <c r="D182" s="58"/>
      <c r="E182" s="60"/>
      <c r="F182" s="61">
        <v>0</v>
      </c>
      <c r="G182" s="62">
        <v>0</v>
      </c>
      <c r="H182" s="2">
        <f t="shared" si="7"/>
        <v>0</v>
      </c>
      <c r="I182" s="119"/>
      <c r="J182" s="127">
        <v>0</v>
      </c>
      <c r="K182" s="127">
        <v>0</v>
      </c>
      <c r="L182" s="2">
        <f t="shared" si="8"/>
        <v>0</v>
      </c>
      <c r="M182" s="135"/>
    </row>
    <row r="183" spans="1:13" x14ac:dyDescent="0.2">
      <c r="A183" s="28"/>
      <c r="B183" s="253"/>
      <c r="C183" s="244"/>
      <c r="D183" s="58"/>
      <c r="E183" s="60"/>
      <c r="F183" s="61">
        <v>0</v>
      </c>
      <c r="G183" s="62">
        <v>0</v>
      </c>
      <c r="H183" s="2">
        <f t="shared" si="7"/>
        <v>0</v>
      </c>
      <c r="I183" s="119"/>
      <c r="J183" s="127">
        <v>0</v>
      </c>
      <c r="K183" s="127">
        <v>0</v>
      </c>
      <c r="L183" s="2">
        <f t="shared" si="8"/>
        <v>0</v>
      </c>
      <c r="M183" s="135"/>
    </row>
    <row r="184" spans="1:13" x14ac:dyDescent="0.2">
      <c r="A184" s="28"/>
      <c r="B184" s="253"/>
      <c r="C184" s="244"/>
      <c r="D184" s="58"/>
      <c r="E184" s="60"/>
      <c r="F184" s="61">
        <v>0</v>
      </c>
      <c r="G184" s="62">
        <v>0</v>
      </c>
      <c r="H184" s="2">
        <f t="shared" si="7"/>
        <v>0</v>
      </c>
      <c r="I184" s="119"/>
      <c r="J184" s="127">
        <v>0</v>
      </c>
      <c r="K184" s="127">
        <v>0</v>
      </c>
      <c r="L184" s="2">
        <f t="shared" si="8"/>
        <v>0</v>
      </c>
      <c r="M184" s="135"/>
    </row>
    <row r="185" spans="1:13" x14ac:dyDescent="0.2">
      <c r="A185" s="28"/>
      <c r="B185" s="253"/>
      <c r="C185" s="244"/>
      <c r="D185" s="59"/>
      <c r="E185" s="60"/>
      <c r="F185" s="61">
        <v>0</v>
      </c>
      <c r="G185" s="62">
        <v>0</v>
      </c>
      <c r="H185" s="2">
        <f t="shared" si="7"/>
        <v>0</v>
      </c>
      <c r="I185" s="119"/>
      <c r="J185" s="127">
        <v>0</v>
      </c>
      <c r="K185" s="127">
        <v>0</v>
      </c>
      <c r="L185" s="2">
        <f t="shared" si="8"/>
        <v>0</v>
      </c>
      <c r="M185" s="135"/>
    </row>
    <row r="186" spans="1:13" x14ac:dyDescent="0.2">
      <c r="A186" s="28"/>
      <c r="B186" s="253"/>
      <c r="C186" s="244"/>
      <c r="D186" s="58"/>
      <c r="E186" s="60"/>
      <c r="F186" s="61">
        <v>0</v>
      </c>
      <c r="G186" s="62">
        <v>0</v>
      </c>
      <c r="H186" s="2">
        <f t="shared" si="7"/>
        <v>0</v>
      </c>
      <c r="I186" s="119"/>
      <c r="J186" s="127">
        <v>0</v>
      </c>
      <c r="K186" s="127">
        <v>0</v>
      </c>
      <c r="L186" s="2">
        <f t="shared" si="8"/>
        <v>0</v>
      </c>
      <c r="M186" s="135"/>
    </row>
    <row r="187" spans="1:13" x14ac:dyDescent="0.2">
      <c r="A187" s="28"/>
      <c r="B187" s="253"/>
      <c r="C187" s="244"/>
      <c r="D187" s="58"/>
      <c r="E187" s="60"/>
      <c r="F187" s="61">
        <v>0</v>
      </c>
      <c r="G187" s="62">
        <v>0</v>
      </c>
      <c r="H187" s="2">
        <f t="shared" si="7"/>
        <v>0</v>
      </c>
      <c r="I187" s="119"/>
      <c r="J187" s="127">
        <v>0</v>
      </c>
      <c r="K187" s="127">
        <v>0</v>
      </c>
      <c r="L187" s="2">
        <f t="shared" si="8"/>
        <v>0</v>
      </c>
      <c r="M187" s="135"/>
    </row>
    <row r="188" spans="1:13" x14ac:dyDescent="0.2">
      <c r="A188" s="28"/>
      <c r="B188" s="253"/>
      <c r="C188" s="244"/>
      <c r="D188" s="58"/>
      <c r="E188" s="60"/>
      <c r="F188" s="61">
        <v>0</v>
      </c>
      <c r="G188" s="62">
        <v>0</v>
      </c>
      <c r="H188" s="2">
        <f t="shared" si="7"/>
        <v>0</v>
      </c>
      <c r="I188" s="119"/>
      <c r="J188" s="127">
        <v>0</v>
      </c>
      <c r="K188" s="127">
        <v>0</v>
      </c>
      <c r="L188" s="2">
        <f t="shared" si="8"/>
        <v>0</v>
      </c>
      <c r="M188" s="135"/>
    </row>
    <row r="189" spans="1:13" hidden="1" outlineLevel="1" x14ac:dyDescent="0.2">
      <c r="A189" s="28"/>
      <c r="B189" s="253"/>
      <c r="C189" s="244"/>
      <c r="D189" s="58"/>
      <c r="E189" s="60"/>
      <c r="F189" s="61">
        <v>0</v>
      </c>
      <c r="G189" s="62">
        <v>0</v>
      </c>
      <c r="H189" s="2">
        <f t="shared" ref="H189:H219" si="9">F189-G189</f>
        <v>0</v>
      </c>
      <c r="I189" s="119"/>
      <c r="J189" s="127">
        <v>0</v>
      </c>
      <c r="K189" s="127">
        <v>0</v>
      </c>
      <c r="L189" s="2">
        <f t="shared" si="8"/>
        <v>0</v>
      </c>
      <c r="M189" s="135"/>
    </row>
    <row r="190" spans="1:13" hidden="1" outlineLevel="1" x14ac:dyDescent="0.2">
      <c r="A190" s="28"/>
      <c r="B190" s="162"/>
      <c r="C190" s="161"/>
      <c r="D190" s="58"/>
      <c r="E190" s="60"/>
      <c r="F190" s="61">
        <v>0</v>
      </c>
      <c r="G190" s="62">
        <v>0</v>
      </c>
      <c r="H190" s="2">
        <f t="shared" si="9"/>
        <v>0</v>
      </c>
      <c r="I190" s="119"/>
      <c r="J190" s="127">
        <v>0</v>
      </c>
      <c r="K190" s="127">
        <v>0</v>
      </c>
      <c r="L190" s="2">
        <f t="shared" si="8"/>
        <v>0</v>
      </c>
      <c r="M190" s="135"/>
    </row>
    <row r="191" spans="1:13" hidden="1" outlineLevel="1" x14ac:dyDescent="0.2">
      <c r="A191" s="28"/>
      <c r="B191" s="162"/>
      <c r="C191" s="161"/>
      <c r="D191" s="58"/>
      <c r="E191" s="60"/>
      <c r="F191" s="61">
        <v>0</v>
      </c>
      <c r="G191" s="62">
        <v>0</v>
      </c>
      <c r="H191" s="2">
        <f t="shared" si="9"/>
        <v>0</v>
      </c>
      <c r="I191" s="119"/>
      <c r="J191" s="127">
        <v>0</v>
      </c>
      <c r="K191" s="127">
        <v>0</v>
      </c>
      <c r="L191" s="2">
        <f t="shared" si="8"/>
        <v>0</v>
      </c>
      <c r="M191" s="135"/>
    </row>
    <row r="192" spans="1:13" hidden="1" outlineLevel="1" x14ac:dyDescent="0.2">
      <c r="A192" s="28"/>
      <c r="B192" s="162"/>
      <c r="C192" s="161"/>
      <c r="D192" s="58"/>
      <c r="E192" s="60"/>
      <c r="F192" s="61">
        <v>0</v>
      </c>
      <c r="G192" s="62">
        <v>0</v>
      </c>
      <c r="H192" s="2">
        <f t="shared" si="9"/>
        <v>0</v>
      </c>
      <c r="I192" s="119"/>
      <c r="J192" s="127">
        <v>0</v>
      </c>
      <c r="K192" s="127">
        <v>0</v>
      </c>
      <c r="L192" s="2">
        <f t="shared" si="8"/>
        <v>0</v>
      </c>
      <c r="M192" s="135"/>
    </row>
    <row r="193" spans="1:13" hidden="1" outlineLevel="1" x14ac:dyDescent="0.2">
      <c r="A193" s="28"/>
      <c r="B193" s="162"/>
      <c r="C193" s="161"/>
      <c r="D193" s="58"/>
      <c r="E193" s="60"/>
      <c r="F193" s="61">
        <v>0</v>
      </c>
      <c r="G193" s="62">
        <v>0</v>
      </c>
      <c r="H193" s="2">
        <f t="shared" si="9"/>
        <v>0</v>
      </c>
      <c r="I193" s="119"/>
      <c r="J193" s="127">
        <v>0</v>
      </c>
      <c r="K193" s="127">
        <v>0</v>
      </c>
      <c r="L193" s="2">
        <f t="shared" si="8"/>
        <v>0</v>
      </c>
      <c r="M193" s="135"/>
    </row>
    <row r="194" spans="1:13" hidden="1" outlineLevel="1" x14ac:dyDescent="0.2">
      <c r="A194" s="28"/>
      <c r="B194" s="162"/>
      <c r="C194" s="161"/>
      <c r="D194" s="58"/>
      <c r="E194" s="60"/>
      <c r="F194" s="61">
        <v>0</v>
      </c>
      <c r="G194" s="62">
        <v>0</v>
      </c>
      <c r="H194" s="2">
        <f t="shared" si="9"/>
        <v>0</v>
      </c>
      <c r="I194" s="119"/>
      <c r="J194" s="127">
        <v>0</v>
      </c>
      <c r="K194" s="127">
        <v>0</v>
      </c>
      <c r="L194" s="2">
        <f t="shared" si="8"/>
        <v>0</v>
      </c>
      <c r="M194" s="135"/>
    </row>
    <row r="195" spans="1:13" hidden="1" outlineLevel="1" x14ac:dyDescent="0.2">
      <c r="A195" s="28"/>
      <c r="B195" s="162"/>
      <c r="C195" s="161"/>
      <c r="D195" s="58"/>
      <c r="E195" s="60"/>
      <c r="F195" s="61">
        <v>0</v>
      </c>
      <c r="G195" s="62">
        <v>0</v>
      </c>
      <c r="H195" s="2">
        <f t="shared" si="9"/>
        <v>0</v>
      </c>
      <c r="I195" s="119"/>
      <c r="J195" s="127">
        <v>0</v>
      </c>
      <c r="K195" s="127">
        <v>0</v>
      </c>
      <c r="L195" s="2">
        <f t="shared" si="8"/>
        <v>0</v>
      </c>
      <c r="M195" s="135"/>
    </row>
    <row r="196" spans="1:13" hidden="1" outlineLevel="1" x14ac:dyDescent="0.2">
      <c r="A196" s="28"/>
      <c r="B196" s="162"/>
      <c r="C196" s="161"/>
      <c r="D196" s="58"/>
      <c r="E196" s="60"/>
      <c r="F196" s="61">
        <v>0</v>
      </c>
      <c r="G196" s="62">
        <v>0</v>
      </c>
      <c r="H196" s="2">
        <f t="shared" si="9"/>
        <v>0</v>
      </c>
      <c r="I196" s="119"/>
      <c r="J196" s="127">
        <v>0</v>
      </c>
      <c r="K196" s="127">
        <v>0</v>
      </c>
      <c r="L196" s="2">
        <f t="shared" si="8"/>
        <v>0</v>
      </c>
      <c r="M196" s="135"/>
    </row>
    <row r="197" spans="1:13" hidden="1" outlineLevel="1" x14ac:dyDescent="0.2">
      <c r="A197" s="28"/>
      <c r="B197" s="162"/>
      <c r="C197" s="161"/>
      <c r="D197" s="58"/>
      <c r="E197" s="60"/>
      <c r="F197" s="61">
        <v>0</v>
      </c>
      <c r="G197" s="62">
        <v>0</v>
      </c>
      <c r="H197" s="2">
        <f t="shared" si="9"/>
        <v>0</v>
      </c>
      <c r="I197" s="119"/>
      <c r="J197" s="127">
        <v>0</v>
      </c>
      <c r="K197" s="127">
        <v>0</v>
      </c>
      <c r="L197" s="2">
        <f t="shared" si="8"/>
        <v>0</v>
      </c>
      <c r="M197" s="135"/>
    </row>
    <row r="198" spans="1:13" hidden="1" outlineLevel="1" x14ac:dyDescent="0.2">
      <c r="A198" s="28"/>
      <c r="B198" s="162"/>
      <c r="C198" s="161"/>
      <c r="D198" s="58"/>
      <c r="E198" s="60"/>
      <c r="F198" s="61">
        <v>0</v>
      </c>
      <c r="G198" s="62">
        <v>0</v>
      </c>
      <c r="H198" s="2">
        <f t="shared" si="9"/>
        <v>0</v>
      </c>
      <c r="I198" s="119"/>
      <c r="J198" s="127">
        <v>0</v>
      </c>
      <c r="K198" s="127">
        <v>0</v>
      </c>
      <c r="L198" s="2">
        <f t="shared" si="8"/>
        <v>0</v>
      </c>
      <c r="M198" s="135"/>
    </row>
    <row r="199" spans="1:13" hidden="1" outlineLevel="1" x14ac:dyDescent="0.2">
      <c r="A199" s="28"/>
      <c r="B199" s="162"/>
      <c r="C199" s="161"/>
      <c r="D199" s="58"/>
      <c r="E199" s="60"/>
      <c r="F199" s="61">
        <v>0</v>
      </c>
      <c r="G199" s="62">
        <v>0</v>
      </c>
      <c r="H199" s="2">
        <f t="shared" si="9"/>
        <v>0</v>
      </c>
      <c r="I199" s="119"/>
      <c r="J199" s="127">
        <v>0</v>
      </c>
      <c r="K199" s="127">
        <v>0</v>
      </c>
      <c r="L199" s="2">
        <f t="shared" si="8"/>
        <v>0</v>
      </c>
      <c r="M199" s="135"/>
    </row>
    <row r="200" spans="1:13" hidden="1" outlineLevel="1" x14ac:dyDescent="0.2">
      <c r="A200" s="28"/>
      <c r="B200" s="162"/>
      <c r="C200" s="161"/>
      <c r="D200" s="58"/>
      <c r="E200" s="60"/>
      <c r="F200" s="61">
        <v>0</v>
      </c>
      <c r="G200" s="62">
        <v>0</v>
      </c>
      <c r="H200" s="2">
        <f t="shared" si="9"/>
        <v>0</v>
      </c>
      <c r="I200" s="119"/>
      <c r="J200" s="127">
        <v>0</v>
      </c>
      <c r="K200" s="127">
        <v>0</v>
      </c>
      <c r="L200" s="2">
        <f t="shared" si="8"/>
        <v>0</v>
      </c>
      <c r="M200" s="135"/>
    </row>
    <row r="201" spans="1:13" hidden="1" outlineLevel="1" x14ac:dyDescent="0.2">
      <c r="A201" s="28"/>
      <c r="B201" s="162"/>
      <c r="C201" s="161"/>
      <c r="D201" s="58"/>
      <c r="E201" s="60"/>
      <c r="F201" s="61">
        <v>0</v>
      </c>
      <c r="G201" s="62">
        <v>0</v>
      </c>
      <c r="H201" s="2">
        <f t="shared" si="9"/>
        <v>0</v>
      </c>
      <c r="I201" s="119"/>
      <c r="J201" s="127">
        <v>0</v>
      </c>
      <c r="K201" s="127">
        <v>0</v>
      </c>
      <c r="L201" s="2">
        <f t="shared" si="8"/>
        <v>0</v>
      </c>
      <c r="M201" s="135"/>
    </row>
    <row r="202" spans="1:13" hidden="1" outlineLevel="1" x14ac:dyDescent="0.2">
      <c r="A202" s="28"/>
      <c r="B202" s="162"/>
      <c r="C202" s="161"/>
      <c r="D202" s="58"/>
      <c r="E202" s="60"/>
      <c r="F202" s="61">
        <v>0</v>
      </c>
      <c r="G202" s="62">
        <v>0</v>
      </c>
      <c r="H202" s="2">
        <f t="shared" si="9"/>
        <v>0</v>
      </c>
      <c r="I202" s="119"/>
      <c r="J202" s="127">
        <v>0</v>
      </c>
      <c r="K202" s="127">
        <v>0</v>
      </c>
      <c r="L202" s="2">
        <f t="shared" si="8"/>
        <v>0</v>
      </c>
      <c r="M202" s="135"/>
    </row>
    <row r="203" spans="1:13" hidden="1" outlineLevel="1" x14ac:dyDescent="0.2">
      <c r="A203" s="28"/>
      <c r="B203" s="162"/>
      <c r="C203" s="161"/>
      <c r="D203" s="58"/>
      <c r="E203" s="60"/>
      <c r="F203" s="61">
        <v>0</v>
      </c>
      <c r="G203" s="62">
        <v>0</v>
      </c>
      <c r="H203" s="2">
        <f t="shared" si="9"/>
        <v>0</v>
      </c>
      <c r="I203" s="119"/>
      <c r="J203" s="127">
        <v>0</v>
      </c>
      <c r="K203" s="127">
        <v>0</v>
      </c>
      <c r="L203" s="2">
        <f t="shared" si="8"/>
        <v>0</v>
      </c>
      <c r="M203" s="135"/>
    </row>
    <row r="204" spans="1:13" hidden="1" outlineLevel="1" x14ac:dyDescent="0.2">
      <c r="A204" s="28"/>
      <c r="B204" s="162"/>
      <c r="C204" s="161"/>
      <c r="D204" s="58"/>
      <c r="E204" s="60"/>
      <c r="F204" s="61">
        <v>0</v>
      </c>
      <c r="G204" s="62">
        <v>0</v>
      </c>
      <c r="H204" s="2">
        <f t="shared" si="9"/>
        <v>0</v>
      </c>
      <c r="I204" s="119"/>
      <c r="J204" s="127">
        <v>0</v>
      </c>
      <c r="K204" s="127">
        <v>0</v>
      </c>
      <c r="L204" s="2">
        <f t="shared" si="8"/>
        <v>0</v>
      </c>
      <c r="M204" s="135"/>
    </row>
    <row r="205" spans="1:13" hidden="1" outlineLevel="1" x14ac:dyDescent="0.2">
      <c r="A205" s="28"/>
      <c r="B205" s="162"/>
      <c r="C205" s="161"/>
      <c r="D205" s="58"/>
      <c r="E205" s="60"/>
      <c r="F205" s="61">
        <v>0</v>
      </c>
      <c r="G205" s="62">
        <v>0</v>
      </c>
      <c r="H205" s="2">
        <f t="shared" si="9"/>
        <v>0</v>
      </c>
      <c r="I205" s="119"/>
      <c r="J205" s="127">
        <v>0</v>
      </c>
      <c r="K205" s="127">
        <v>0</v>
      </c>
      <c r="L205" s="2">
        <f t="shared" si="8"/>
        <v>0</v>
      </c>
      <c r="M205" s="135"/>
    </row>
    <row r="206" spans="1:13" hidden="1" outlineLevel="1" x14ac:dyDescent="0.2">
      <c r="A206" s="28"/>
      <c r="B206" s="253"/>
      <c r="C206" s="244"/>
      <c r="D206" s="58"/>
      <c r="E206" s="60"/>
      <c r="F206" s="61">
        <v>0</v>
      </c>
      <c r="G206" s="62">
        <v>0</v>
      </c>
      <c r="H206" s="2">
        <f t="shared" si="9"/>
        <v>0</v>
      </c>
      <c r="I206" s="119"/>
      <c r="J206" s="127">
        <v>0</v>
      </c>
      <c r="K206" s="127">
        <v>0</v>
      </c>
      <c r="L206" s="2">
        <f t="shared" si="8"/>
        <v>0</v>
      </c>
      <c r="M206" s="135"/>
    </row>
    <row r="207" spans="1:13" hidden="1" outlineLevel="1" x14ac:dyDescent="0.2">
      <c r="A207" s="28"/>
      <c r="B207" s="253"/>
      <c r="C207" s="244"/>
      <c r="D207" s="58"/>
      <c r="E207" s="60"/>
      <c r="F207" s="61">
        <v>0</v>
      </c>
      <c r="G207" s="62">
        <v>0</v>
      </c>
      <c r="H207" s="2">
        <f t="shared" si="9"/>
        <v>0</v>
      </c>
      <c r="I207" s="119"/>
      <c r="J207" s="127">
        <v>0</v>
      </c>
      <c r="K207" s="127">
        <v>0</v>
      </c>
      <c r="L207" s="2">
        <f t="shared" ref="L207:L220" si="10">+J207-K207</f>
        <v>0</v>
      </c>
      <c r="M207" s="135"/>
    </row>
    <row r="208" spans="1:13" hidden="1" outlineLevel="1" x14ac:dyDescent="0.2">
      <c r="A208" s="28"/>
      <c r="B208" s="253"/>
      <c r="C208" s="244"/>
      <c r="D208" s="58"/>
      <c r="E208" s="60"/>
      <c r="F208" s="61">
        <v>0</v>
      </c>
      <c r="G208" s="62">
        <v>0</v>
      </c>
      <c r="H208" s="2">
        <f t="shared" si="9"/>
        <v>0</v>
      </c>
      <c r="I208" s="119"/>
      <c r="J208" s="127">
        <v>0</v>
      </c>
      <c r="K208" s="127">
        <v>0</v>
      </c>
      <c r="L208" s="2">
        <f t="shared" si="10"/>
        <v>0</v>
      </c>
      <c r="M208" s="135"/>
    </row>
    <row r="209" spans="1:13" hidden="1" outlineLevel="1" x14ac:dyDescent="0.2">
      <c r="A209" s="28"/>
      <c r="B209" s="253"/>
      <c r="C209" s="244"/>
      <c r="D209" s="59"/>
      <c r="E209" s="60"/>
      <c r="F209" s="61">
        <v>0</v>
      </c>
      <c r="G209" s="62">
        <v>0</v>
      </c>
      <c r="H209" s="2">
        <f t="shared" si="9"/>
        <v>0</v>
      </c>
      <c r="I209" s="119"/>
      <c r="J209" s="127">
        <v>0</v>
      </c>
      <c r="K209" s="127">
        <v>0</v>
      </c>
      <c r="L209" s="2">
        <f t="shared" si="10"/>
        <v>0</v>
      </c>
      <c r="M209" s="135"/>
    </row>
    <row r="210" spans="1:13" hidden="1" outlineLevel="1" x14ac:dyDescent="0.2">
      <c r="A210" s="28"/>
      <c r="B210" s="253"/>
      <c r="C210" s="244"/>
      <c r="D210" s="59"/>
      <c r="E210" s="60"/>
      <c r="F210" s="61">
        <v>0</v>
      </c>
      <c r="G210" s="62">
        <v>0</v>
      </c>
      <c r="H210" s="2">
        <f t="shared" si="9"/>
        <v>0</v>
      </c>
      <c r="I210" s="119"/>
      <c r="J210" s="127">
        <v>0</v>
      </c>
      <c r="K210" s="127">
        <v>0</v>
      </c>
      <c r="L210" s="2">
        <f t="shared" si="10"/>
        <v>0</v>
      </c>
      <c r="M210" s="135"/>
    </row>
    <row r="211" spans="1:13" hidden="1" outlineLevel="1" x14ac:dyDescent="0.2">
      <c r="A211" s="28"/>
      <c r="B211" s="253"/>
      <c r="C211" s="244"/>
      <c r="D211" s="58"/>
      <c r="E211" s="60"/>
      <c r="F211" s="61">
        <v>0</v>
      </c>
      <c r="G211" s="62">
        <v>0</v>
      </c>
      <c r="H211" s="2">
        <f t="shared" si="9"/>
        <v>0</v>
      </c>
      <c r="I211" s="119"/>
      <c r="J211" s="127">
        <v>0</v>
      </c>
      <c r="K211" s="127">
        <v>0</v>
      </c>
      <c r="L211" s="2">
        <f t="shared" si="10"/>
        <v>0</v>
      </c>
      <c r="M211" s="135"/>
    </row>
    <row r="212" spans="1:13" hidden="1" outlineLevel="1" x14ac:dyDescent="0.2">
      <c r="A212" s="28"/>
      <c r="B212" s="253"/>
      <c r="C212" s="244"/>
      <c r="D212" s="58"/>
      <c r="E212" s="60"/>
      <c r="F212" s="61">
        <v>0</v>
      </c>
      <c r="G212" s="62">
        <v>0</v>
      </c>
      <c r="H212" s="2">
        <f t="shared" si="9"/>
        <v>0</v>
      </c>
      <c r="I212" s="119"/>
      <c r="J212" s="127">
        <v>0</v>
      </c>
      <c r="K212" s="127">
        <v>0</v>
      </c>
      <c r="L212" s="2">
        <f t="shared" si="10"/>
        <v>0</v>
      </c>
      <c r="M212" s="135"/>
    </row>
    <row r="213" spans="1:13" hidden="1" outlineLevel="1" x14ac:dyDescent="0.2">
      <c r="A213" s="28"/>
      <c r="B213" s="253"/>
      <c r="C213" s="244"/>
      <c r="D213" s="58"/>
      <c r="E213" s="60"/>
      <c r="F213" s="61">
        <v>0</v>
      </c>
      <c r="G213" s="62">
        <v>0</v>
      </c>
      <c r="H213" s="2">
        <f t="shared" si="9"/>
        <v>0</v>
      </c>
      <c r="I213" s="119"/>
      <c r="J213" s="127">
        <v>0</v>
      </c>
      <c r="K213" s="127">
        <v>0</v>
      </c>
      <c r="L213" s="2">
        <f t="shared" si="10"/>
        <v>0</v>
      </c>
      <c r="M213" s="135"/>
    </row>
    <row r="214" spans="1:13" hidden="1" outlineLevel="1" x14ac:dyDescent="0.2">
      <c r="A214" s="28"/>
      <c r="B214" s="253"/>
      <c r="C214" s="244"/>
      <c r="D214" s="58"/>
      <c r="E214" s="60"/>
      <c r="F214" s="61">
        <v>0</v>
      </c>
      <c r="G214" s="62">
        <v>0</v>
      </c>
      <c r="H214" s="2">
        <f t="shared" si="9"/>
        <v>0</v>
      </c>
      <c r="I214" s="119"/>
      <c r="J214" s="127">
        <v>0</v>
      </c>
      <c r="K214" s="127">
        <v>0</v>
      </c>
      <c r="L214" s="2">
        <f t="shared" si="10"/>
        <v>0</v>
      </c>
      <c r="M214" s="135"/>
    </row>
    <row r="215" spans="1:13" hidden="1" outlineLevel="1" x14ac:dyDescent="0.2">
      <c r="A215" s="28"/>
      <c r="B215" s="253"/>
      <c r="C215" s="244"/>
      <c r="D215" s="58"/>
      <c r="E215" s="60"/>
      <c r="F215" s="61">
        <v>0</v>
      </c>
      <c r="G215" s="62">
        <v>0</v>
      </c>
      <c r="H215" s="2">
        <f t="shared" si="9"/>
        <v>0</v>
      </c>
      <c r="I215" s="119"/>
      <c r="J215" s="127">
        <v>0</v>
      </c>
      <c r="K215" s="127">
        <v>0</v>
      </c>
      <c r="L215" s="2">
        <f t="shared" si="10"/>
        <v>0</v>
      </c>
      <c r="M215" s="135"/>
    </row>
    <row r="216" spans="1:13" hidden="1" outlineLevel="1" x14ac:dyDescent="0.2">
      <c r="A216" s="28"/>
      <c r="B216" s="253"/>
      <c r="C216" s="244"/>
      <c r="D216" s="59"/>
      <c r="E216" s="60"/>
      <c r="F216" s="61">
        <v>0</v>
      </c>
      <c r="G216" s="62">
        <v>0</v>
      </c>
      <c r="H216" s="2">
        <f t="shared" si="9"/>
        <v>0</v>
      </c>
      <c r="I216" s="119"/>
      <c r="J216" s="127">
        <v>0</v>
      </c>
      <c r="K216" s="127">
        <v>0</v>
      </c>
      <c r="L216" s="2">
        <f t="shared" si="10"/>
        <v>0</v>
      </c>
      <c r="M216" s="135"/>
    </row>
    <row r="217" spans="1:13" hidden="1" outlineLevel="1" x14ac:dyDescent="0.2">
      <c r="A217" s="28"/>
      <c r="B217" s="253"/>
      <c r="C217" s="244"/>
      <c r="D217" s="58"/>
      <c r="E217" s="60"/>
      <c r="F217" s="61">
        <v>0</v>
      </c>
      <c r="G217" s="62">
        <v>0</v>
      </c>
      <c r="H217" s="2">
        <f t="shared" si="9"/>
        <v>0</v>
      </c>
      <c r="I217" s="119"/>
      <c r="J217" s="127">
        <v>0</v>
      </c>
      <c r="K217" s="127">
        <v>0</v>
      </c>
      <c r="L217" s="2">
        <f t="shared" si="10"/>
        <v>0</v>
      </c>
      <c r="M217" s="135"/>
    </row>
    <row r="218" spans="1:13" hidden="1" outlineLevel="1" x14ac:dyDescent="0.2">
      <c r="A218" s="28"/>
      <c r="B218" s="253"/>
      <c r="C218" s="244"/>
      <c r="D218" s="58"/>
      <c r="E218" s="60"/>
      <c r="F218" s="61">
        <v>0</v>
      </c>
      <c r="G218" s="62">
        <v>0</v>
      </c>
      <c r="H218" s="2">
        <f t="shared" si="9"/>
        <v>0</v>
      </c>
      <c r="I218" s="119"/>
      <c r="J218" s="127">
        <v>0</v>
      </c>
      <c r="K218" s="127">
        <v>0</v>
      </c>
      <c r="L218" s="2">
        <f t="shared" si="10"/>
        <v>0</v>
      </c>
      <c r="M218" s="135"/>
    </row>
    <row r="219" spans="1:13" hidden="1" outlineLevel="1" x14ac:dyDescent="0.2">
      <c r="A219" s="28"/>
      <c r="B219" s="253"/>
      <c r="C219" s="244"/>
      <c r="D219" s="58"/>
      <c r="E219" s="60"/>
      <c r="F219" s="61">
        <v>0</v>
      </c>
      <c r="G219" s="62">
        <v>0</v>
      </c>
      <c r="H219" s="2">
        <f t="shared" si="9"/>
        <v>0</v>
      </c>
      <c r="I219" s="119"/>
      <c r="J219" s="127">
        <v>0</v>
      </c>
      <c r="K219" s="127">
        <v>0</v>
      </c>
      <c r="L219" s="2">
        <f t="shared" si="10"/>
        <v>0</v>
      </c>
      <c r="M219" s="135"/>
    </row>
    <row r="220" spans="1:13" ht="15" collapsed="1" thickBot="1" x14ac:dyDescent="0.25">
      <c r="A220" s="28"/>
      <c r="B220" s="254"/>
      <c r="C220" s="255"/>
      <c r="D220" s="59"/>
      <c r="E220" s="60"/>
      <c r="F220" s="61">
        <v>0</v>
      </c>
      <c r="G220" s="62">
        <v>0</v>
      </c>
      <c r="H220" s="2">
        <f t="shared" si="7"/>
        <v>0</v>
      </c>
      <c r="I220" s="119"/>
      <c r="J220" s="127">
        <v>0</v>
      </c>
      <c r="K220" s="127">
        <v>0</v>
      </c>
      <c r="L220" s="2">
        <f t="shared" si="10"/>
        <v>0</v>
      </c>
      <c r="M220" s="135"/>
    </row>
    <row r="221" spans="1:13" ht="15.75" thickBot="1" x14ac:dyDescent="0.3">
      <c r="A221" s="28"/>
      <c r="B221" s="256"/>
      <c r="C221" s="257"/>
      <c r="D221" s="82"/>
      <c r="E221" s="42"/>
      <c r="F221" s="6">
        <f>SUM(F170:F220)</f>
        <v>0</v>
      </c>
      <c r="G221" s="7">
        <f>SUM(G170:G220)</f>
        <v>0</v>
      </c>
      <c r="H221" s="8">
        <f>SUM(H170:H220)</f>
        <v>0</v>
      </c>
      <c r="I221" s="3"/>
      <c r="J221" s="7">
        <f>SUM(J170:J220)</f>
        <v>0</v>
      </c>
      <c r="K221" s="7">
        <f>SUM(K170:K220)</f>
        <v>0</v>
      </c>
      <c r="L221" s="7">
        <f>SUM(L170:L220)</f>
        <v>0</v>
      </c>
      <c r="M221" s="135"/>
    </row>
    <row r="222" spans="1:13" ht="15" thickBot="1" x14ac:dyDescent="0.25">
      <c r="A222" s="28"/>
      <c r="B222" s="120"/>
      <c r="C222" s="120"/>
      <c r="D222" s="120"/>
      <c r="E222" s="120"/>
      <c r="F222" s="134"/>
      <c r="G222" s="121"/>
      <c r="H222" s="121"/>
      <c r="I222" s="121"/>
      <c r="J222" s="121"/>
      <c r="K222" s="121"/>
      <c r="L222" s="121"/>
      <c r="M222" s="135"/>
    </row>
    <row r="223" spans="1:13" ht="17.25" customHeight="1" thickBot="1" x14ac:dyDescent="0.3">
      <c r="A223" s="28"/>
      <c r="B223" s="120"/>
      <c r="C223" s="120"/>
      <c r="D223" s="147" t="s">
        <v>157</v>
      </c>
      <c r="E223" s="150"/>
      <c r="F223" s="155">
        <f>F107+F164+F221</f>
        <v>0</v>
      </c>
      <c r="G223" s="148"/>
      <c r="H223" s="159"/>
      <c r="I223" s="121"/>
      <c r="J223" s="148"/>
      <c r="K223" s="148"/>
      <c r="L223" s="148"/>
      <c r="M223" s="135"/>
    </row>
    <row r="224" spans="1:13" ht="17.25" customHeight="1" thickBot="1" x14ac:dyDescent="0.3">
      <c r="A224" s="28"/>
      <c r="B224" s="120"/>
      <c r="C224" s="120"/>
      <c r="D224" s="148"/>
      <c r="E224" s="151"/>
      <c r="F224" s="152"/>
      <c r="G224" s="148"/>
      <c r="H224" s="148"/>
      <c r="I224" s="121"/>
      <c r="J224" s="148"/>
      <c r="K224" s="148"/>
      <c r="L224" s="148"/>
      <c r="M224" s="135"/>
    </row>
    <row r="225" spans="1:13" ht="17.25" customHeight="1" thickBot="1" x14ac:dyDescent="0.3">
      <c r="A225" s="28"/>
      <c r="B225" s="120"/>
      <c r="C225" s="120"/>
      <c r="D225" s="147" t="s">
        <v>158</v>
      </c>
      <c r="E225" s="150"/>
      <c r="F225" s="150"/>
      <c r="G225" s="156">
        <f>G107+G164+G221</f>
        <v>0</v>
      </c>
      <c r="H225" s="148"/>
      <c r="I225" s="121"/>
      <c r="J225" s="148"/>
      <c r="K225" s="148"/>
      <c r="L225" s="148"/>
      <c r="M225" s="135"/>
    </row>
    <row r="226" spans="1:13" ht="17.25" customHeight="1" thickBot="1" x14ac:dyDescent="0.3">
      <c r="A226" s="28"/>
      <c r="B226" s="120"/>
      <c r="C226" s="120"/>
      <c r="D226" s="151"/>
      <c r="E226" s="151"/>
      <c r="F226" s="151"/>
      <c r="G226" s="148"/>
      <c r="H226" s="148"/>
      <c r="I226" s="121"/>
      <c r="J226" s="148"/>
      <c r="K226" s="148"/>
      <c r="L226" s="148"/>
      <c r="M226" s="135"/>
    </row>
    <row r="227" spans="1:13" ht="17.25" customHeight="1" thickBot="1" x14ac:dyDescent="0.3">
      <c r="A227" s="28"/>
      <c r="B227" s="120"/>
      <c r="C227" s="120"/>
      <c r="D227" s="149" t="s">
        <v>159</v>
      </c>
      <c r="E227" s="153"/>
      <c r="F227" s="153"/>
      <c r="G227" s="154"/>
      <c r="H227" s="157">
        <f>H107+H164+H221</f>
        <v>0</v>
      </c>
      <c r="I227" s="121"/>
      <c r="J227" s="148"/>
      <c r="K227" s="148"/>
      <c r="L227" s="148"/>
      <c r="M227" s="135"/>
    </row>
    <row r="228" spans="1:13" ht="17.25" customHeight="1" x14ac:dyDescent="0.25">
      <c r="A228" s="28"/>
      <c r="B228" s="120"/>
      <c r="C228" s="120"/>
      <c r="D228" s="151"/>
      <c r="E228" s="151"/>
      <c r="F228" s="151"/>
      <c r="G228" s="148"/>
      <c r="H228" s="148"/>
      <c r="I228" s="120"/>
      <c r="J228" s="148"/>
      <c r="K228" s="148"/>
      <c r="L228" s="148"/>
      <c r="M228" s="135"/>
    </row>
    <row r="229" spans="1:13" s="139" customFormat="1" ht="17.25" hidden="1" customHeight="1" outlineLevel="1" thickBot="1" x14ac:dyDescent="0.3">
      <c r="A229" s="28"/>
      <c r="B229" s="120"/>
      <c r="C229" s="120"/>
      <c r="D229" s="134"/>
      <c r="E229" s="134"/>
      <c r="F229" s="134"/>
      <c r="H229" s="147" t="s">
        <v>164</v>
      </c>
      <c r="I229" s="158"/>
      <c r="J229" s="145">
        <f>+J221+J164+J107</f>
        <v>0</v>
      </c>
      <c r="K229" s="159"/>
      <c r="L229" s="159"/>
    </row>
    <row r="230" spans="1:13" s="139" customFormat="1" ht="17.25" hidden="1" customHeight="1" outlineLevel="1" thickBot="1" x14ac:dyDescent="0.3">
      <c r="A230" s="28"/>
      <c r="B230" s="120"/>
      <c r="C230" s="120"/>
      <c r="D230" s="134"/>
      <c r="E230" s="134"/>
      <c r="F230" s="134"/>
      <c r="H230" s="148"/>
      <c r="I230" s="151"/>
      <c r="J230" s="159"/>
      <c r="K230" s="159"/>
      <c r="L230" s="159"/>
    </row>
    <row r="231" spans="1:13" s="139" customFormat="1" ht="17.25" hidden="1" customHeight="1" outlineLevel="1" thickBot="1" x14ac:dyDescent="0.3">
      <c r="A231" s="28"/>
      <c r="B231" s="120"/>
      <c r="C231" s="120"/>
      <c r="D231" s="134"/>
      <c r="E231" s="134"/>
      <c r="F231" s="134"/>
      <c r="H231" s="147" t="s">
        <v>165</v>
      </c>
      <c r="I231" s="150"/>
      <c r="J231" s="146"/>
      <c r="K231" s="146">
        <f>+K221+K164+K107</f>
        <v>0</v>
      </c>
      <c r="L231" s="159"/>
    </row>
    <row r="232" spans="1:13" s="121" customFormat="1" ht="16.5" hidden="1" outlineLevel="1" thickBot="1" x14ac:dyDescent="0.3">
      <c r="A232" s="28"/>
      <c r="B232" s="120"/>
      <c r="C232" s="120"/>
      <c r="D232" s="120"/>
      <c r="E232" s="120"/>
      <c r="F232" s="134"/>
      <c r="H232" s="148"/>
      <c r="I232" s="151"/>
      <c r="J232" s="148"/>
      <c r="K232" s="148"/>
      <c r="L232" s="148"/>
    </row>
    <row r="233" spans="1:13" s="121" customFormat="1" ht="20.25" hidden="1" customHeight="1" outlineLevel="1" thickBot="1" x14ac:dyDescent="0.3">
      <c r="A233" s="28"/>
      <c r="B233" s="120"/>
      <c r="C233" s="120"/>
      <c r="D233" s="120"/>
      <c r="E233" s="120"/>
      <c r="F233" s="134"/>
      <c r="H233" s="149" t="s">
        <v>152</v>
      </c>
      <c r="I233" s="149"/>
      <c r="J233" s="149"/>
      <c r="K233" s="154"/>
      <c r="L233" s="200">
        <f>+L221+L164+L107</f>
        <v>0</v>
      </c>
    </row>
    <row r="234" spans="1:13" ht="15.75" hidden="1" outlineLevel="1" x14ac:dyDescent="0.25">
      <c r="A234" s="28"/>
      <c r="B234" s="120"/>
      <c r="C234" s="120"/>
      <c r="D234" s="120"/>
      <c r="E234" s="120"/>
      <c r="F234" s="134"/>
      <c r="G234" s="121"/>
      <c r="H234" s="121"/>
      <c r="I234" s="120"/>
      <c r="J234" s="148"/>
      <c r="K234" s="148"/>
      <c r="L234" s="200">
        <f>+J229-K231</f>
        <v>0</v>
      </c>
      <c r="M234" s="135"/>
    </row>
    <row r="235" spans="1:13" ht="15" collapsed="1" thickBot="1" x14ac:dyDescent="0.25">
      <c r="A235" s="28"/>
      <c r="B235" s="120"/>
      <c r="C235" s="120"/>
      <c r="D235" s="120"/>
      <c r="E235" s="120"/>
      <c r="F235" s="134"/>
      <c r="G235" s="121"/>
      <c r="H235" s="121"/>
      <c r="I235" s="120"/>
      <c r="J235" s="139"/>
      <c r="K235" s="139"/>
      <c r="L235" s="139"/>
      <c r="M235" s="135"/>
    </row>
    <row r="236" spans="1:13" ht="15" customHeight="1" x14ac:dyDescent="0.2">
      <c r="A236" s="28"/>
      <c r="B236" s="120"/>
      <c r="C236" s="258" t="s">
        <v>166</v>
      </c>
      <c r="D236" s="259"/>
      <c r="E236" s="259"/>
      <c r="F236" s="259"/>
      <c r="G236" s="259"/>
      <c r="H236" s="260"/>
      <c r="I236" s="120"/>
      <c r="J236" s="139"/>
      <c r="K236" s="139"/>
      <c r="L236" s="139"/>
      <c r="M236" s="135"/>
    </row>
    <row r="237" spans="1:13" ht="12.75" customHeight="1" x14ac:dyDescent="0.2">
      <c r="A237" s="28"/>
      <c r="B237" s="120"/>
      <c r="C237" s="261"/>
      <c r="D237" s="262"/>
      <c r="E237" s="262"/>
      <c r="F237" s="262"/>
      <c r="G237" s="262"/>
      <c r="H237" s="263"/>
      <c r="I237" s="120"/>
      <c r="J237" s="139"/>
      <c r="K237" s="139"/>
      <c r="L237" s="139"/>
      <c r="M237" s="135"/>
    </row>
    <row r="238" spans="1:13" ht="12.75" customHeight="1" x14ac:dyDescent="0.2">
      <c r="A238" s="28"/>
      <c r="B238" s="120"/>
      <c r="C238" s="261"/>
      <c r="D238" s="262"/>
      <c r="E238" s="262"/>
      <c r="F238" s="262"/>
      <c r="G238" s="262"/>
      <c r="H238" s="263"/>
      <c r="I238" s="120"/>
      <c r="J238" s="139"/>
      <c r="K238" s="139"/>
      <c r="L238" s="139"/>
      <c r="M238" s="135"/>
    </row>
    <row r="239" spans="1:13" ht="12.75" customHeight="1" x14ac:dyDescent="0.2">
      <c r="A239" s="28"/>
      <c r="B239" s="120"/>
      <c r="C239" s="261"/>
      <c r="D239" s="262"/>
      <c r="E239" s="262"/>
      <c r="F239" s="262"/>
      <c r="G239" s="262"/>
      <c r="H239" s="263"/>
      <c r="I239" s="120"/>
      <c r="J239" s="139"/>
      <c r="K239" s="139"/>
      <c r="L239" s="139"/>
      <c r="M239" s="135"/>
    </row>
    <row r="240" spans="1:13" ht="13.5" customHeight="1" thickBot="1" x14ac:dyDescent="0.25">
      <c r="A240" s="28"/>
      <c r="B240" s="120"/>
      <c r="C240" s="264"/>
      <c r="D240" s="265"/>
      <c r="E240" s="265"/>
      <c r="F240" s="265"/>
      <c r="G240" s="265"/>
      <c r="H240" s="266"/>
      <c r="I240" s="120"/>
      <c r="J240" s="139"/>
      <c r="K240" s="139"/>
      <c r="L240" s="139"/>
      <c r="M240" s="135"/>
    </row>
    <row r="241" spans="1:13" ht="15" thickBot="1" x14ac:dyDescent="0.25">
      <c r="A241" s="28"/>
      <c r="B241" s="120"/>
      <c r="C241" s="140"/>
      <c r="D241" s="140"/>
      <c r="E241" s="140"/>
      <c r="F241" s="139"/>
      <c r="G241" s="140"/>
      <c r="H241" s="140"/>
      <c r="I241" s="120"/>
      <c r="J241" s="139"/>
      <c r="K241" s="139"/>
      <c r="L241" s="139"/>
      <c r="M241" s="135"/>
    </row>
    <row r="242" spans="1:13" ht="15.75" thickBot="1" x14ac:dyDescent="0.3">
      <c r="A242" s="28"/>
      <c r="B242" s="120"/>
      <c r="C242" s="85" t="s">
        <v>167</v>
      </c>
      <c r="D242" s="86"/>
      <c r="E242" s="87"/>
      <c r="F242" s="88"/>
      <c r="G242" s="87"/>
      <c r="H242" s="89"/>
      <c r="I242" s="120"/>
      <c r="J242" s="139"/>
      <c r="K242" s="139"/>
      <c r="L242" s="139"/>
      <c r="M242" s="135"/>
    </row>
    <row r="243" spans="1:13" ht="15" x14ac:dyDescent="0.2">
      <c r="A243" s="28"/>
      <c r="B243" s="120"/>
      <c r="C243" s="90"/>
      <c r="D243" s="267"/>
      <c r="E243" s="268"/>
      <c r="F243" s="268"/>
      <c r="G243" s="269"/>
      <c r="H243" s="91"/>
      <c r="I243" s="120"/>
      <c r="J243" s="139"/>
      <c r="K243" s="139"/>
      <c r="L243" s="139"/>
      <c r="M243" s="135"/>
    </row>
    <row r="244" spans="1:13" ht="15" x14ac:dyDescent="0.2">
      <c r="A244" s="28"/>
      <c r="B244" s="120"/>
      <c r="C244" s="90"/>
      <c r="D244" s="270"/>
      <c r="E244" s="271"/>
      <c r="F244" s="271"/>
      <c r="G244" s="272"/>
      <c r="H244" s="91"/>
      <c r="I244" s="120"/>
      <c r="J244" s="139"/>
      <c r="K244" s="139"/>
      <c r="L244" s="139"/>
      <c r="M244" s="135"/>
    </row>
    <row r="245" spans="1:13" ht="15" thickBot="1" x14ac:dyDescent="0.25">
      <c r="A245" s="28"/>
      <c r="B245" s="120"/>
      <c r="C245" s="92"/>
      <c r="D245" s="273"/>
      <c r="E245" s="274"/>
      <c r="F245" s="274"/>
      <c r="G245" s="275"/>
      <c r="H245" s="91"/>
      <c r="I245" s="120"/>
      <c r="J245" s="139"/>
      <c r="K245" s="139"/>
      <c r="L245" s="139"/>
      <c r="M245" s="135"/>
    </row>
    <row r="246" spans="1:13" ht="15" x14ac:dyDescent="0.25">
      <c r="A246" s="28"/>
      <c r="B246" s="120"/>
      <c r="C246" s="93" t="s">
        <v>168</v>
      </c>
      <c r="D246" s="276"/>
      <c r="E246" s="276"/>
      <c r="F246" s="276"/>
      <c r="G246" s="276"/>
      <c r="H246" s="277"/>
      <c r="I246" s="120"/>
      <c r="J246" s="139"/>
      <c r="K246" s="139"/>
      <c r="L246" s="139"/>
      <c r="M246" s="135"/>
    </row>
    <row r="247" spans="1:13" ht="15" x14ac:dyDescent="0.25">
      <c r="A247" s="28"/>
      <c r="B247" s="120"/>
      <c r="C247" s="93" t="s">
        <v>169</v>
      </c>
      <c r="D247" s="252"/>
      <c r="E247" s="252"/>
      <c r="F247" s="252"/>
      <c r="G247" s="252"/>
      <c r="H247" s="94"/>
      <c r="I247" s="120"/>
      <c r="J247" s="139"/>
      <c r="K247" s="139"/>
      <c r="L247" s="139"/>
      <c r="M247" s="135"/>
    </row>
    <row r="248" spans="1:13" ht="15" x14ac:dyDescent="0.25">
      <c r="A248" s="28"/>
      <c r="B248" s="120"/>
      <c r="C248" s="93" t="s">
        <v>170</v>
      </c>
      <c r="D248" s="252"/>
      <c r="E248" s="252"/>
      <c r="F248" s="252"/>
      <c r="G248" s="252"/>
      <c r="H248" s="94"/>
      <c r="I248" s="120"/>
      <c r="J248" s="139"/>
      <c r="K248" s="139"/>
      <c r="L248" s="139"/>
      <c r="M248" s="135"/>
    </row>
    <row r="249" spans="1:13" ht="15" x14ac:dyDescent="0.25">
      <c r="A249" s="28"/>
      <c r="B249" s="120"/>
      <c r="C249" s="93" t="s">
        <v>1</v>
      </c>
      <c r="D249" s="278"/>
      <c r="E249" s="278"/>
      <c r="F249" s="278"/>
      <c r="G249" s="278"/>
      <c r="H249" s="94"/>
      <c r="I249" s="120"/>
      <c r="J249" s="139"/>
      <c r="K249" s="139"/>
      <c r="L249" s="139"/>
      <c r="M249" s="135"/>
    </row>
    <row r="250" spans="1:13" ht="15" x14ac:dyDescent="0.25">
      <c r="A250" s="28"/>
      <c r="B250" s="120"/>
      <c r="C250" s="93" t="s">
        <v>171</v>
      </c>
      <c r="D250" s="252"/>
      <c r="E250" s="252"/>
      <c r="F250" s="252"/>
      <c r="G250" s="252"/>
      <c r="H250" s="94"/>
      <c r="I250" s="120"/>
      <c r="J250" s="139"/>
      <c r="K250" s="139"/>
      <c r="L250" s="139"/>
      <c r="M250" s="135"/>
    </row>
    <row r="251" spans="1:13" ht="5.25" customHeight="1" thickBot="1" x14ac:dyDescent="0.3">
      <c r="A251" s="28"/>
      <c r="B251" s="120"/>
      <c r="C251" s="95"/>
      <c r="D251" s="96"/>
      <c r="E251" s="96"/>
      <c r="F251" s="96"/>
      <c r="G251" s="96"/>
      <c r="H251" s="97"/>
      <c r="I251" s="120"/>
      <c r="J251" s="139"/>
      <c r="K251" s="139"/>
      <c r="L251" s="139"/>
      <c r="M251" s="135"/>
    </row>
    <row r="252" spans="1:13" ht="15" thickBot="1" x14ac:dyDescent="0.25">
      <c r="A252" s="43"/>
      <c r="B252" s="44"/>
      <c r="C252" s="44"/>
      <c r="D252" s="44"/>
      <c r="E252" s="44"/>
      <c r="F252" s="45"/>
      <c r="G252" s="98"/>
      <c r="H252" s="98"/>
      <c r="I252" s="44"/>
      <c r="J252" s="98"/>
      <c r="K252" s="98"/>
      <c r="L252" s="98"/>
      <c r="M252" s="141"/>
    </row>
    <row r="253" spans="1:13" ht="14.25" hidden="1" customHeight="1" x14ac:dyDescent="0.2"/>
    <row r="254" spans="1:13" ht="14.25" hidden="1" customHeight="1" x14ac:dyDescent="0.2"/>
    <row r="255" spans="1:13" ht="14.25" hidden="1" customHeight="1" x14ac:dyDescent="0.2"/>
  </sheetData>
  <sheetProtection algorithmName="SHA-512" hashValue="cYoXnvg+124p8FCDZXP7ShE9QAmhFo5ccdfcEA8FuzwyAveVL1q+w8aHbwd9ZiEwJvG7oCT/bneRo/RO4EMlqQ==" saltValue="NZSmfW9Y9K9rqfNPEjHz5w==" spinCount="100000" sheet="1" formatColumns="0" formatRows="0"/>
  <mergeCells count="178">
    <mergeCell ref="B218:C218"/>
    <mergeCell ref="B219:C219"/>
    <mergeCell ref="B213:C213"/>
    <mergeCell ref="B214:C214"/>
    <mergeCell ref="B215:C215"/>
    <mergeCell ref="B216:C216"/>
    <mergeCell ref="B217:C217"/>
    <mergeCell ref="B210:C210"/>
    <mergeCell ref="B211:C211"/>
    <mergeCell ref="B212:C212"/>
    <mergeCell ref="B208:C208"/>
    <mergeCell ref="B209:C209"/>
    <mergeCell ref="B161:C161"/>
    <mergeCell ref="B162:C162"/>
    <mergeCell ref="B189:C189"/>
    <mergeCell ref="B176:C176"/>
    <mergeCell ref="B163:C163"/>
    <mergeCell ref="B168:D168"/>
    <mergeCell ref="B169:C169"/>
    <mergeCell ref="B170:C170"/>
    <mergeCell ref="B171:C171"/>
    <mergeCell ref="B172:C172"/>
    <mergeCell ref="B173:C173"/>
    <mergeCell ref="B174:C174"/>
    <mergeCell ref="B175:C175"/>
    <mergeCell ref="B167:C167"/>
    <mergeCell ref="B156:C156"/>
    <mergeCell ref="B157:C157"/>
    <mergeCell ref="B158:C158"/>
    <mergeCell ref="B159:C159"/>
    <mergeCell ref="B160:C160"/>
    <mergeCell ref="B105:C105"/>
    <mergeCell ref="B100:C100"/>
    <mergeCell ref="B101:C101"/>
    <mergeCell ref="B102:C102"/>
    <mergeCell ref="B103:C103"/>
    <mergeCell ref="B104:C104"/>
    <mergeCell ref="B126:C126"/>
    <mergeCell ref="B127:C127"/>
    <mergeCell ref="B128:C128"/>
    <mergeCell ref="B154:C154"/>
    <mergeCell ref="B155:C155"/>
    <mergeCell ref="B125:C125"/>
    <mergeCell ref="B114:C114"/>
    <mergeCell ref="B115:C115"/>
    <mergeCell ref="B116:C116"/>
    <mergeCell ref="B117:C117"/>
    <mergeCell ref="B118:C118"/>
    <mergeCell ref="B119:C119"/>
    <mergeCell ref="B120:C120"/>
    <mergeCell ref="B95:C95"/>
    <mergeCell ref="B96:C96"/>
    <mergeCell ref="B97:C97"/>
    <mergeCell ref="B98:C98"/>
    <mergeCell ref="B99:C99"/>
    <mergeCell ref="B90:C90"/>
    <mergeCell ref="B91:C91"/>
    <mergeCell ref="B92:C92"/>
    <mergeCell ref="B93:C93"/>
    <mergeCell ref="B94:C94"/>
    <mergeCell ref="B85:C85"/>
    <mergeCell ref="B86:C86"/>
    <mergeCell ref="B87:C87"/>
    <mergeCell ref="B88:C88"/>
    <mergeCell ref="B89:C89"/>
    <mergeCell ref="B80:C80"/>
    <mergeCell ref="B81:C81"/>
    <mergeCell ref="B82:C82"/>
    <mergeCell ref="B83:C83"/>
    <mergeCell ref="B84:C84"/>
    <mergeCell ref="B76:C76"/>
    <mergeCell ref="B77:C77"/>
    <mergeCell ref="B78:C78"/>
    <mergeCell ref="B79:C79"/>
    <mergeCell ref="B70:C70"/>
    <mergeCell ref="B71:C71"/>
    <mergeCell ref="B72:C72"/>
    <mergeCell ref="B73:C73"/>
    <mergeCell ref="B74:C74"/>
    <mergeCell ref="B67:C67"/>
    <mergeCell ref="B68:C68"/>
    <mergeCell ref="B69:C69"/>
    <mergeCell ref="B60:C60"/>
    <mergeCell ref="B61:C61"/>
    <mergeCell ref="B62:C62"/>
    <mergeCell ref="B63:C63"/>
    <mergeCell ref="B64:C64"/>
    <mergeCell ref="B75:C75"/>
    <mergeCell ref="B58:C58"/>
    <mergeCell ref="B59:C59"/>
    <mergeCell ref="B50:C50"/>
    <mergeCell ref="B51:C51"/>
    <mergeCell ref="B52:C52"/>
    <mergeCell ref="B53:C53"/>
    <mergeCell ref="B54:C54"/>
    <mergeCell ref="B65:C65"/>
    <mergeCell ref="B66:C66"/>
    <mergeCell ref="B49:C49"/>
    <mergeCell ref="B40:C40"/>
    <mergeCell ref="B41:C41"/>
    <mergeCell ref="B42:C42"/>
    <mergeCell ref="B43:C43"/>
    <mergeCell ref="B44:C44"/>
    <mergeCell ref="B55:C55"/>
    <mergeCell ref="B56:C56"/>
    <mergeCell ref="B57:C57"/>
    <mergeCell ref="D250:G250"/>
    <mergeCell ref="B188:C188"/>
    <mergeCell ref="B177:C177"/>
    <mergeCell ref="B178:C178"/>
    <mergeCell ref="B179:C179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220:C220"/>
    <mergeCell ref="B221:C221"/>
    <mergeCell ref="C236:H236"/>
    <mergeCell ref="C237:H240"/>
    <mergeCell ref="D243:G245"/>
    <mergeCell ref="D246:H246"/>
    <mergeCell ref="D247:G247"/>
    <mergeCell ref="D248:G248"/>
    <mergeCell ref="D249:G249"/>
    <mergeCell ref="B206:C206"/>
    <mergeCell ref="B207:C207"/>
    <mergeCell ref="B121:C121"/>
    <mergeCell ref="B122:C122"/>
    <mergeCell ref="B123:C123"/>
    <mergeCell ref="B124:C124"/>
    <mergeCell ref="B113:C113"/>
    <mergeCell ref="B29:C29"/>
    <mergeCell ref="B30:C30"/>
    <mergeCell ref="B31:C31"/>
    <mergeCell ref="B32:C32"/>
    <mergeCell ref="B33:C33"/>
    <mergeCell ref="B34:C34"/>
    <mergeCell ref="B35:C35"/>
    <mergeCell ref="B106:C106"/>
    <mergeCell ref="B111:D111"/>
    <mergeCell ref="B112:C112"/>
    <mergeCell ref="B110:C110"/>
    <mergeCell ref="B36:C36"/>
    <mergeCell ref="B37:C37"/>
    <mergeCell ref="B38:C38"/>
    <mergeCell ref="B39:C39"/>
    <mergeCell ref="B45:C45"/>
    <mergeCell ref="B46:C46"/>
    <mergeCell ref="B47:C47"/>
    <mergeCell ref="B48:C48"/>
    <mergeCell ref="B28:C28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16:C16"/>
    <mergeCell ref="B4:E4"/>
    <mergeCell ref="B5:D5"/>
    <mergeCell ref="B7:C7"/>
    <mergeCell ref="B8:C8"/>
    <mergeCell ref="B9:C9"/>
    <mergeCell ref="B10:C10"/>
    <mergeCell ref="B11:C11"/>
    <mergeCell ref="B12:C12"/>
    <mergeCell ref="B13:C13"/>
    <mergeCell ref="B14:C14"/>
    <mergeCell ref="B15:C15"/>
  </mergeCells>
  <phoneticPr fontId="28" type="noConversion"/>
  <dataValidations disablePrompts="1" count="1">
    <dataValidation type="list" allowBlank="1" showInputMessage="1" showErrorMessage="1" sqref="D170:D220" xr:uid="{7AC23761-5E9C-47D3-A520-324C41E29577}">
      <formula1>Costs</formula1>
    </dataValidation>
  </dataValidations>
  <pageMargins left="0.70866141732283472" right="0.70866141732283472" top="0.74803149606299213" bottom="0.74803149606299213" header="0.31496062992125984" footer="0.31496062992125984"/>
  <pageSetup paperSize="9" scale="60" fitToHeight="0" orientation="landscape" verticalDpi="1200" r:id="rId1"/>
  <rowBreaks count="4" manualBreakCount="4">
    <brk id="71" max="12" man="1"/>
    <brk id="108" max="12" man="1"/>
    <brk id="165" max="12" man="1"/>
    <brk id="221" max="12" man="1"/>
  </rowBreaks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xr:uid="{00AD94E7-9ED9-46CD-9E9A-35C8260EB2E8}">
          <x14:formula1>
            <xm:f>hulpsheets!$F$1:$F$2</xm:f>
          </x14:formula1>
          <xm:sqref>I7:I106 I113:I163 I170:I220</xm:sqref>
        </x14:dataValidation>
        <x14:dataValidation type="list" allowBlank="1" showInputMessage="1" showErrorMessage="1" xr:uid="{2C204EC2-47FC-4FC1-9877-CF9980A0D455}">
          <x14:formula1>
            <xm:f>'Participatiant list'!$B$5:$B$30</xm:f>
          </x14:formula1>
          <xm:sqref>E113:E163 E170:E220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5"/>
  <dimension ref="A1:O135"/>
  <sheetViews>
    <sheetView workbookViewId="0">
      <selection activeCell="E21" sqref="E21"/>
    </sheetView>
  </sheetViews>
  <sheetFormatPr defaultRowHeight="12.75" x14ac:dyDescent="0.2"/>
  <cols>
    <col min="1" max="1" width="16.42578125" bestFit="1" customWidth="1"/>
    <col min="2" max="2" width="12.85546875" bestFit="1" customWidth="1"/>
    <col min="3" max="3" width="16.5703125" bestFit="1" customWidth="1"/>
    <col min="4" max="4" width="17.85546875" bestFit="1" customWidth="1"/>
    <col min="5" max="5" width="14.28515625" bestFit="1" customWidth="1"/>
    <col min="6" max="6" width="11.28515625" bestFit="1" customWidth="1"/>
    <col min="8" max="8" width="31.85546875" bestFit="1" customWidth="1"/>
    <col min="9" max="9" width="15.42578125" bestFit="1" customWidth="1"/>
    <col min="10" max="10" width="13.5703125" customWidth="1"/>
    <col min="11" max="11" width="11.28515625" bestFit="1" customWidth="1"/>
    <col min="13" max="14" width="11.28515625" bestFit="1" customWidth="1"/>
  </cols>
  <sheetData>
    <row r="1" spans="1:15" ht="15" x14ac:dyDescent="0.25">
      <c r="A1" t="s">
        <v>2</v>
      </c>
      <c r="C1" t="s">
        <v>4</v>
      </c>
      <c r="D1" t="s">
        <v>4</v>
      </c>
      <c r="E1" s="282" t="s">
        <v>6</v>
      </c>
      <c r="F1" t="s">
        <v>54</v>
      </c>
      <c r="H1" s="109" t="s">
        <v>47</v>
      </c>
      <c r="J1" s="9" t="s">
        <v>32</v>
      </c>
    </row>
    <row r="2" spans="1:15" x14ac:dyDescent="0.2">
      <c r="A2" t="s">
        <v>3</v>
      </c>
      <c r="C2" t="s">
        <v>7</v>
      </c>
      <c r="D2" t="s">
        <v>8</v>
      </c>
      <c r="E2" s="282"/>
      <c r="F2" t="s">
        <v>55</v>
      </c>
      <c r="H2" s="109" t="s">
        <v>46</v>
      </c>
      <c r="J2" t="s">
        <v>33</v>
      </c>
    </row>
    <row r="3" spans="1:15" ht="15" x14ac:dyDescent="0.25">
      <c r="A3" t="s">
        <v>31</v>
      </c>
      <c r="C3" t="s">
        <v>5</v>
      </c>
      <c r="D3" t="s">
        <v>13</v>
      </c>
      <c r="H3" s="109" t="s">
        <v>45</v>
      </c>
      <c r="J3" s="9" t="s">
        <v>11</v>
      </c>
    </row>
    <row r="4" spans="1:15" ht="15" x14ac:dyDescent="0.25">
      <c r="C4" t="s">
        <v>13</v>
      </c>
      <c r="D4" t="s">
        <v>14</v>
      </c>
      <c r="H4" s="109" t="s">
        <v>44</v>
      </c>
      <c r="J4" s="9" t="s">
        <v>48</v>
      </c>
    </row>
    <row r="5" spans="1:15" ht="15" x14ac:dyDescent="0.25">
      <c r="C5" t="s">
        <v>14</v>
      </c>
      <c r="D5" t="s">
        <v>15</v>
      </c>
      <c r="H5" s="109" t="s">
        <v>43</v>
      </c>
      <c r="J5" s="9" t="s">
        <v>34</v>
      </c>
    </row>
    <row r="6" spans="1:15" ht="15" x14ac:dyDescent="0.25">
      <c r="C6" t="s">
        <v>15</v>
      </c>
      <c r="H6" s="109" t="s">
        <v>42</v>
      </c>
      <c r="J6" s="9" t="s">
        <v>12</v>
      </c>
    </row>
    <row r="7" spans="1:15" ht="15" x14ac:dyDescent="0.25">
      <c r="H7" s="109" t="s">
        <v>41</v>
      </c>
      <c r="J7" s="9" t="s">
        <v>49</v>
      </c>
    </row>
    <row r="8" spans="1:15" ht="15" x14ac:dyDescent="0.25">
      <c r="H8" s="109" t="s">
        <v>40</v>
      </c>
      <c r="J8" s="9" t="s">
        <v>35</v>
      </c>
    </row>
    <row r="9" spans="1:15" ht="15" x14ac:dyDescent="0.25">
      <c r="H9" s="109" t="s">
        <v>39</v>
      </c>
      <c r="J9" s="9" t="s">
        <v>36</v>
      </c>
    </row>
    <row r="10" spans="1:15" x14ac:dyDescent="0.2">
      <c r="H10" s="109" t="s">
        <v>38</v>
      </c>
    </row>
    <row r="11" spans="1:15" x14ac:dyDescent="0.2">
      <c r="H11" s="109" t="s">
        <v>37</v>
      </c>
    </row>
    <row r="12" spans="1:15" x14ac:dyDescent="0.2">
      <c r="H12" s="110"/>
    </row>
    <row r="14" spans="1:15" x14ac:dyDescent="0.2">
      <c r="A14" t="s">
        <v>3</v>
      </c>
      <c r="B14" s="47" t="s">
        <v>180</v>
      </c>
      <c r="H14" t="s">
        <v>2</v>
      </c>
      <c r="I14" s="47" t="s">
        <v>179</v>
      </c>
    </row>
    <row r="15" spans="1:15" x14ac:dyDescent="0.2">
      <c r="A15" t="s">
        <v>9</v>
      </c>
      <c r="B15" t="s">
        <v>4</v>
      </c>
      <c r="C15" t="s">
        <v>8</v>
      </c>
      <c r="D15" t="s">
        <v>13</v>
      </c>
      <c r="E15" t="s">
        <v>14</v>
      </c>
      <c r="F15" t="s">
        <v>15</v>
      </c>
      <c r="H15" t="s">
        <v>9</v>
      </c>
      <c r="I15" t="s">
        <v>4</v>
      </c>
      <c r="J15" t="s">
        <v>7</v>
      </c>
      <c r="K15" t="s">
        <v>5</v>
      </c>
      <c r="L15" t="s">
        <v>13</v>
      </c>
      <c r="M15" t="s">
        <v>14</v>
      </c>
      <c r="N15" t="s">
        <v>15</v>
      </c>
    </row>
    <row r="16" spans="1:15" ht="15" x14ac:dyDescent="0.25">
      <c r="A16">
        <v>1</v>
      </c>
      <c r="B16" s="48">
        <v>5062</v>
      </c>
      <c r="C16" s="48">
        <v>7825</v>
      </c>
      <c r="D16" s="48">
        <v>5868</v>
      </c>
      <c r="E16" s="48">
        <v>7019</v>
      </c>
      <c r="F16" s="48">
        <v>8369</v>
      </c>
      <c r="H16" s="9">
        <v>1</v>
      </c>
      <c r="I16" s="203">
        <v>5114</v>
      </c>
      <c r="J16" s="203">
        <v>8491</v>
      </c>
      <c r="K16" s="204">
        <v>7097</v>
      </c>
      <c r="L16" s="204">
        <v>5921</v>
      </c>
      <c r="M16" s="204">
        <v>7097</v>
      </c>
      <c r="N16" s="203">
        <v>8491</v>
      </c>
      <c r="O16" s="10"/>
    </row>
    <row r="17" spans="1:15" ht="15" x14ac:dyDescent="0.25">
      <c r="A17">
        <v>2</v>
      </c>
      <c r="B17" s="48">
        <v>10124</v>
      </c>
      <c r="C17" s="48">
        <v>15650</v>
      </c>
      <c r="D17" s="48">
        <v>11736</v>
      </c>
      <c r="E17" s="48">
        <v>14038</v>
      </c>
      <c r="F17" s="48">
        <v>16738</v>
      </c>
      <c r="G17" s="10"/>
      <c r="H17" s="9">
        <v>2</v>
      </c>
      <c r="I17" s="203">
        <v>10229</v>
      </c>
      <c r="J17" s="203">
        <v>16983</v>
      </c>
      <c r="K17" s="204">
        <v>14194</v>
      </c>
      <c r="L17" s="204">
        <v>11841</v>
      </c>
      <c r="M17" s="204">
        <v>14194</v>
      </c>
      <c r="N17" s="203">
        <v>16983</v>
      </c>
      <c r="O17" s="10"/>
    </row>
    <row r="18" spans="1:15" ht="15" x14ac:dyDescent="0.25">
      <c r="A18">
        <v>3</v>
      </c>
      <c r="B18" s="48">
        <v>15186</v>
      </c>
      <c r="C18" s="48">
        <v>23475</v>
      </c>
      <c r="D18" s="48">
        <v>17604</v>
      </c>
      <c r="E18" s="48">
        <v>21057</v>
      </c>
      <c r="F18" s="48">
        <v>25107</v>
      </c>
      <c r="G18" s="10"/>
      <c r="H18" s="9">
        <v>3</v>
      </c>
      <c r="I18" s="203">
        <v>15343</v>
      </c>
      <c r="J18" s="203">
        <v>25474</v>
      </c>
      <c r="K18" s="204">
        <v>21291</v>
      </c>
      <c r="L18" s="204">
        <v>17762</v>
      </c>
      <c r="M18" s="204">
        <v>21291</v>
      </c>
      <c r="N18" s="203">
        <v>25474</v>
      </c>
      <c r="O18" s="10"/>
    </row>
    <row r="19" spans="1:15" ht="15" x14ac:dyDescent="0.25">
      <c r="A19">
        <v>4</v>
      </c>
      <c r="B19" s="48">
        <v>20248</v>
      </c>
      <c r="C19" s="48">
        <v>31300</v>
      </c>
      <c r="D19" s="48">
        <v>23472</v>
      </c>
      <c r="E19" s="48">
        <v>28076</v>
      </c>
      <c r="F19" s="48">
        <v>33475</v>
      </c>
      <c r="G19" s="10"/>
      <c r="H19" s="9">
        <v>4</v>
      </c>
      <c r="I19" s="203">
        <v>20458</v>
      </c>
      <c r="J19" s="203">
        <v>33965</v>
      </c>
      <c r="K19" s="204">
        <v>28388</v>
      </c>
      <c r="L19" s="204">
        <v>23682</v>
      </c>
      <c r="M19" s="204">
        <v>28388</v>
      </c>
      <c r="N19" s="203">
        <v>33965</v>
      </c>
      <c r="O19" s="10"/>
    </row>
    <row r="20" spans="1:15" ht="15" x14ac:dyDescent="0.25">
      <c r="A20">
        <v>5</v>
      </c>
      <c r="B20" s="48">
        <v>25310</v>
      </c>
      <c r="C20" s="48">
        <v>39125</v>
      </c>
      <c r="D20" s="48">
        <v>29340</v>
      </c>
      <c r="E20" s="48">
        <v>35095</v>
      </c>
      <c r="F20" s="48">
        <v>41844</v>
      </c>
      <c r="G20" s="10"/>
      <c r="H20" s="9">
        <v>5</v>
      </c>
      <c r="I20" s="203">
        <v>25572</v>
      </c>
      <c r="J20" s="203">
        <v>42456</v>
      </c>
      <c r="K20" s="204">
        <v>35485</v>
      </c>
      <c r="L20" s="204">
        <v>29603</v>
      </c>
      <c r="M20" s="204">
        <v>35485</v>
      </c>
      <c r="N20" s="203">
        <v>42456</v>
      </c>
      <c r="O20" s="10"/>
    </row>
    <row r="21" spans="1:15" ht="15" x14ac:dyDescent="0.25">
      <c r="A21">
        <v>6</v>
      </c>
      <c r="B21" s="48">
        <v>30372</v>
      </c>
      <c r="C21" s="48">
        <v>46951</v>
      </c>
      <c r="D21" s="48">
        <v>35208</v>
      </c>
      <c r="E21" s="48">
        <v>42115</v>
      </c>
      <c r="F21" s="48">
        <v>50213</v>
      </c>
      <c r="G21" s="10"/>
      <c r="H21" s="9">
        <v>6</v>
      </c>
      <c r="I21" s="203">
        <v>30687</v>
      </c>
      <c r="J21" s="203">
        <v>50948</v>
      </c>
      <c r="K21" s="204">
        <v>42582</v>
      </c>
      <c r="L21" s="204">
        <v>35523</v>
      </c>
      <c r="M21" s="204">
        <v>42582</v>
      </c>
      <c r="N21" s="203">
        <v>50948</v>
      </c>
      <c r="O21" s="10"/>
    </row>
    <row r="22" spans="1:15" ht="15" x14ac:dyDescent="0.25">
      <c r="A22">
        <v>7</v>
      </c>
      <c r="B22" s="48">
        <v>35434</v>
      </c>
      <c r="C22" s="48">
        <v>54776</v>
      </c>
      <c r="D22" s="48">
        <v>41076</v>
      </c>
      <c r="E22" s="48">
        <v>49134</v>
      </c>
      <c r="F22" s="48">
        <v>58582</v>
      </c>
      <c r="G22" s="10"/>
      <c r="H22" s="9">
        <v>7</v>
      </c>
      <c r="I22" s="203">
        <v>35801</v>
      </c>
      <c r="J22" s="203">
        <v>59439</v>
      </c>
      <c r="K22" s="204">
        <v>49679</v>
      </c>
      <c r="L22" s="204">
        <v>41444</v>
      </c>
      <c r="M22" s="204">
        <v>49679</v>
      </c>
      <c r="N22" s="203">
        <v>59439</v>
      </c>
      <c r="O22" s="10"/>
    </row>
    <row r="23" spans="1:15" ht="15" x14ac:dyDescent="0.25">
      <c r="A23">
        <v>8</v>
      </c>
      <c r="B23" s="48">
        <v>40496</v>
      </c>
      <c r="C23" s="48">
        <v>62601</v>
      </c>
      <c r="D23" s="48">
        <v>46944</v>
      </c>
      <c r="E23" s="48">
        <v>56153</v>
      </c>
      <c r="F23" s="48">
        <v>66951</v>
      </c>
      <c r="G23" s="10"/>
      <c r="H23" s="9">
        <v>8</v>
      </c>
      <c r="I23" s="203">
        <v>40915</v>
      </c>
      <c r="J23" s="203">
        <v>67930</v>
      </c>
      <c r="K23" s="204">
        <v>56776</v>
      </c>
      <c r="L23" s="204">
        <v>47364</v>
      </c>
      <c r="M23" s="204">
        <v>56776</v>
      </c>
      <c r="N23" s="203">
        <v>67930</v>
      </c>
      <c r="O23" s="10"/>
    </row>
    <row r="24" spans="1:15" ht="15" x14ac:dyDescent="0.25">
      <c r="A24">
        <v>9</v>
      </c>
      <c r="B24" s="48">
        <v>45558</v>
      </c>
      <c r="C24" s="48">
        <v>70426</v>
      </c>
      <c r="D24" s="48">
        <v>52812</v>
      </c>
      <c r="E24" s="48">
        <v>63172</v>
      </c>
      <c r="F24" s="48">
        <v>75320</v>
      </c>
      <c r="G24" s="10"/>
      <c r="H24" s="9">
        <v>9</v>
      </c>
      <c r="I24" s="203">
        <v>46030</v>
      </c>
      <c r="J24" s="203">
        <v>76421</v>
      </c>
      <c r="K24" s="204">
        <v>63873</v>
      </c>
      <c r="L24" s="204">
        <v>53285</v>
      </c>
      <c r="M24" s="204">
        <v>63873</v>
      </c>
      <c r="N24" s="203">
        <v>76421</v>
      </c>
      <c r="O24" s="10"/>
    </row>
    <row r="25" spans="1:15" ht="15" x14ac:dyDescent="0.25">
      <c r="A25">
        <v>10</v>
      </c>
      <c r="B25" s="48">
        <v>50620</v>
      </c>
      <c r="C25" s="48">
        <v>78251</v>
      </c>
      <c r="D25" s="48">
        <v>58680</v>
      </c>
      <c r="E25" s="48">
        <v>70191</v>
      </c>
      <c r="F25" s="48">
        <v>83688</v>
      </c>
      <c r="G25" s="10"/>
      <c r="H25" s="9">
        <v>10</v>
      </c>
      <c r="I25" s="203">
        <v>51144</v>
      </c>
      <c r="J25" s="203">
        <v>84913</v>
      </c>
      <c r="K25" s="204">
        <v>70970</v>
      </c>
      <c r="L25" s="204">
        <v>59205</v>
      </c>
      <c r="M25" s="204">
        <v>70970</v>
      </c>
      <c r="N25" s="203">
        <v>84913</v>
      </c>
      <c r="O25" s="10"/>
    </row>
    <row r="26" spans="1:15" ht="15" x14ac:dyDescent="0.25">
      <c r="A26">
        <v>11</v>
      </c>
      <c r="B26" s="48">
        <v>55682</v>
      </c>
      <c r="C26" s="48">
        <v>86076</v>
      </c>
      <c r="D26" s="48">
        <v>64548</v>
      </c>
      <c r="E26" s="48">
        <v>77210</v>
      </c>
      <c r="F26" s="48">
        <v>92057</v>
      </c>
      <c r="G26" s="10"/>
      <c r="H26" s="9">
        <v>11</v>
      </c>
      <c r="I26" s="203">
        <v>56259</v>
      </c>
      <c r="J26" s="203">
        <v>93404</v>
      </c>
      <c r="K26" s="204">
        <v>78067</v>
      </c>
      <c r="L26" s="204">
        <v>65126</v>
      </c>
      <c r="M26" s="204">
        <v>78067</v>
      </c>
      <c r="N26" s="203">
        <v>93404</v>
      </c>
      <c r="O26" s="10"/>
    </row>
    <row r="27" spans="1:15" ht="15" x14ac:dyDescent="0.25">
      <c r="A27">
        <v>12</v>
      </c>
      <c r="B27" s="48">
        <v>65806</v>
      </c>
      <c r="C27" s="48">
        <v>101726</v>
      </c>
      <c r="D27" s="48">
        <v>76284</v>
      </c>
      <c r="E27" s="48">
        <v>91248</v>
      </c>
      <c r="F27" s="48">
        <v>108795</v>
      </c>
      <c r="G27" s="10"/>
      <c r="H27" s="9">
        <v>12</v>
      </c>
      <c r="I27" s="203">
        <v>66487</v>
      </c>
      <c r="J27" s="203">
        <v>110386</v>
      </c>
      <c r="K27" s="204">
        <v>92261</v>
      </c>
      <c r="L27" s="204">
        <v>76966</v>
      </c>
      <c r="M27" s="204">
        <v>92261</v>
      </c>
      <c r="N27" s="203">
        <v>110386</v>
      </c>
      <c r="O27" s="10"/>
    </row>
    <row r="28" spans="1:15" ht="15" x14ac:dyDescent="0.25">
      <c r="A28">
        <v>13</v>
      </c>
      <c r="B28" s="48">
        <v>72561</v>
      </c>
      <c r="C28" s="48">
        <v>110644</v>
      </c>
      <c r="D28" s="48">
        <v>82972</v>
      </c>
      <c r="E28" s="48">
        <v>99248</v>
      </c>
      <c r="F28" s="48">
        <v>118333</v>
      </c>
      <c r="G28" s="10"/>
      <c r="H28" s="9">
        <v>13</v>
      </c>
      <c r="I28" s="204">
        <v>73302</v>
      </c>
      <c r="J28" s="204">
        <v>120063</v>
      </c>
      <c r="K28" s="204">
        <v>100349</v>
      </c>
      <c r="L28" s="204">
        <v>83714</v>
      </c>
      <c r="M28" s="204">
        <v>100349</v>
      </c>
      <c r="N28" s="204">
        <v>120063</v>
      </c>
      <c r="O28" s="10"/>
    </row>
    <row r="29" spans="1:15" ht="15" x14ac:dyDescent="0.25">
      <c r="A29">
        <v>14</v>
      </c>
      <c r="B29" s="48">
        <v>79316</v>
      </c>
      <c r="C29" s="48">
        <v>119562</v>
      </c>
      <c r="D29" s="48">
        <v>89659</v>
      </c>
      <c r="E29" s="48">
        <v>107247</v>
      </c>
      <c r="F29" s="48">
        <v>127871</v>
      </c>
      <c r="G29" s="10"/>
      <c r="H29" s="9">
        <v>14</v>
      </c>
      <c r="I29" s="204">
        <v>80117</v>
      </c>
      <c r="J29" s="204">
        <v>129741</v>
      </c>
      <c r="K29" s="204">
        <v>108438</v>
      </c>
      <c r="L29" s="204">
        <v>90461</v>
      </c>
      <c r="M29" s="204">
        <v>108438</v>
      </c>
      <c r="N29" s="204">
        <v>129741</v>
      </c>
      <c r="O29" s="10"/>
    </row>
    <row r="30" spans="1:15" ht="15" x14ac:dyDescent="0.25">
      <c r="A30">
        <v>15</v>
      </c>
      <c r="B30" s="48">
        <v>86071</v>
      </c>
      <c r="C30" s="48">
        <v>128480</v>
      </c>
      <c r="D30" s="48">
        <v>96347</v>
      </c>
      <c r="E30" s="48">
        <v>115247</v>
      </c>
      <c r="F30" s="48">
        <v>137409</v>
      </c>
      <c r="G30" s="10"/>
      <c r="H30" s="9">
        <v>15</v>
      </c>
      <c r="I30" s="204">
        <v>86931</v>
      </c>
      <c r="J30" s="204">
        <v>139418</v>
      </c>
      <c r="K30" s="204">
        <v>116526</v>
      </c>
      <c r="L30" s="204">
        <v>97209</v>
      </c>
      <c r="M30" s="204">
        <v>116526</v>
      </c>
      <c r="N30" s="204">
        <v>139418</v>
      </c>
      <c r="O30" s="10"/>
    </row>
    <row r="31" spans="1:15" ht="15" x14ac:dyDescent="0.25">
      <c r="A31">
        <v>16</v>
      </c>
      <c r="B31" s="48">
        <v>92825</v>
      </c>
      <c r="C31" s="48">
        <v>137398</v>
      </c>
      <c r="D31" s="48">
        <v>103035</v>
      </c>
      <c r="E31" s="48">
        <v>123246</v>
      </c>
      <c r="F31" s="48">
        <v>146946</v>
      </c>
      <c r="G31" s="10"/>
      <c r="H31" s="9">
        <v>16</v>
      </c>
      <c r="I31" s="204">
        <v>93746</v>
      </c>
      <c r="J31" s="204">
        <v>149096</v>
      </c>
      <c r="K31" s="204">
        <v>124614</v>
      </c>
      <c r="L31" s="204">
        <v>103956</v>
      </c>
      <c r="M31" s="204">
        <v>124614</v>
      </c>
      <c r="N31" s="204">
        <v>149096</v>
      </c>
      <c r="O31" s="10"/>
    </row>
    <row r="32" spans="1:15" ht="15" x14ac:dyDescent="0.25">
      <c r="A32">
        <v>17</v>
      </c>
      <c r="B32" s="48">
        <v>99580</v>
      </c>
      <c r="C32" s="48">
        <v>146316</v>
      </c>
      <c r="D32" s="48">
        <v>109722</v>
      </c>
      <c r="E32" s="48">
        <v>131246</v>
      </c>
      <c r="F32" s="48">
        <v>156484</v>
      </c>
      <c r="G32" s="10"/>
      <c r="H32" s="9">
        <v>17</v>
      </c>
      <c r="I32" s="204">
        <v>100561</v>
      </c>
      <c r="J32" s="204">
        <v>158773</v>
      </c>
      <c r="K32" s="204">
        <v>132702</v>
      </c>
      <c r="L32" s="204">
        <v>110704</v>
      </c>
      <c r="M32" s="204">
        <v>132702</v>
      </c>
      <c r="N32" s="204">
        <v>158773</v>
      </c>
      <c r="O32" s="10"/>
    </row>
    <row r="33" spans="1:15" ht="15" x14ac:dyDescent="0.25">
      <c r="A33">
        <v>18</v>
      </c>
      <c r="B33" s="48">
        <v>106335</v>
      </c>
      <c r="C33" s="48">
        <v>155235</v>
      </c>
      <c r="D33" s="48">
        <v>116410</v>
      </c>
      <c r="E33" s="48">
        <v>139245</v>
      </c>
      <c r="F33" s="48">
        <v>166022</v>
      </c>
      <c r="G33" s="10"/>
      <c r="H33" s="9">
        <v>18</v>
      </c>
      <c r="I33" s="204">
        <v>107376</v>
      </c>
      <c r="J33" s="204">
        <v>168451</v>
      </c>
      <c r="K33" s="204">
        <v>140791</v>
      </c>
      <c r="L33" s="204">
        <v>117452</v>
      </c>
      <c r="M33" s="204">
        <v>140791</v>
      </c>
      <c r="N33" s="204">
        <v>168451</v>
      </c>
      <c r="O33" s="10"/>
    </row>
    <row r="34" spans="1:15" ht="15" x14ac:dyDescent="0.25">
      <c r="A34">
        <v>19</v>
      </c>
      <c r="B34" s="48">
        <v>113090</v>
      </c>
      <c r="C34" s="48">
        <v>164153</v>
      </c>
      <c r="D34" s="48">
        <v>123098</v>
      </c>
      <c r="E34" s="48">
        <v>147245</v>
      </c>
      <c r="F34" s="48">
        <v>175560</v>
      </c>
      <c r="G34" s="10"/>
      <c r="H34" s="9">
        <v>19</v>
      </c>
      <c r="I34" s="204">
        <v>114190</v>
      </c>
      <c r="J34" s="204">
        <v>178128</v>
      </c>
      <c r="K34" s="204">
        <v>148879</v>
      </c>
      <c r="L34" s="204">
        <v>124199</v>
      </c>
      <c r="M34" s="204">
        <v>148879</v>
      </c>
      <c r="N34" s="204">
        <v>178128</v>
      </c>
      <c r="O34" s="10"/>
    </row>
    <row r="35" spans="1:15" ht="15" x14ac:dyDescent="0.25">
      <c r="A35">
        <v>20</v>
      </c>
      <c r="B35" s="48">
        <v>119845</v>
      </c>
      <c r="C35" s="48">
        <v>173071</v>
      </c>
      <c r="D35" s="48">
        <v>129785</v>
      </c>
      <c r="E35" s="48">
        <v>155244</v>
      </c>
      <c r="F35" s="48">
        <v>185098</v>
      </c>
      <c r="G35" s="10"/>
      <c r="H35" s="9">
        <v>20</v>
      </c>
      <c r="I35" s="204">
        <v>121005</v>
      </c>
      <c r="J35" s="204">
        <v>187805</v>
      </c>
      <c r="K35" s="204">
        <v>156967</v>
      </c>
      <c r="L35" s="204">
        <v>130947</v>
      </c>
      <c r="M35" s="204">
        <v>156967</v>
      </c>
      <c r="N35" s="204">
        <v>187805</v>
      </c>
      <c r="O35" s="10"/>
    </row>
    <row r="36" spans="1:15" ht="15" x14ac:dyDescent="0.25">
      <c r="A36">
        <v>21</v>
      </c>
      <c r="B36" s="48">
        <v>126600</v>
      </c>
      <c r="C36" s="48">
        <v>181989</v>
      </c>
      <c r="D36" s="48">
        <v>136473</v>
      </c>
      <c r="E36" s="48">
        <v>163244</v>
      </c>
      <c r="F36" s="48">
        <v>194636</v>
      </c>
      <c r="G36" s="10"/>
      <c r="H36" s="9">
        <v>21</v>
      </c>
      <c r="I36" s="204">
        <v>127820</v>
      </c>
      <c r="J36" s="204">
        <v>197483</v>
      </c>
      <c r="K36" s="204">
        <v>165055</v>
      </c>
      <c r="L36" s="204">
        <v>137694</v>
      </c>
      <c r="M36" s="204">
        <v>165055</v>
      </c>
      <c r="N36" s="204">
        <v>197483</v>
      </c>
      <c r="O36" s="10"/>
    </row>
    <row r="37" spans="1:15" ht="15" x14ac:dyDescent="0.25">
      <c r="A37">
        <v>22</v>
      </c>
      <c r="B37" s="48">
        <v>133354</v>
      </c>
      <c r="C37" s="48">
        <v>190907</v>
      </c>
      <c r="D37" s="48">
        <v>143161</v>
      </c>
      <c r="E37" s="48">
        <v>171243</v>
      </c>
      <c r="F37" s="48">
        <v>204173</v>
      </c>
      <c r="G37" s="10"/>
      <c r="H37" s="9">
        <v>22</v>
      </c>
      <c r="I37" s="204">
        <v>134635</v>
      </c>
      <c r="J37" s="204">
        <v>207160</v>
      </c>
      <c r="K37" s="204">
        <v>173144</v>
      </c>
      <c r="L37" s="204">
        <v>144442</v>
      </c>
      <c r="M37" s="204">
        <v>173144</v>
      </c>
      <c r="N37" s="204">
        <v>207160</v>
      </c>
      <c r="O37" s="10"/>
    </row>
    <row r="38" spans="1:15" ht="15" x14ac:dyDescent="0.25">
      <c r="A38">
        <v>23</v>
      </c>
      <c r="B38" s="48">
        <v>140109</v>
      </c>
      <c r="C38" s="48">
        <v>199825</v>
      </c>
      <c r="D38" s="48">
        <v>149848</v>
      </c>
      <c r="E38" s="48">
        <v>179243</v>
      </c>
      <c r="F38" s="48">
        <v>213711</v>
      </c>
      <c r="G38" s="10"/>
      <c r="H38" s="9">
        <v>23</v>
      </c>
      <c r="I38" s="204">
        <v>141449</v>
      </c>
      <c r="J38" s="204">
        <v>216838</v>
      </c>
      <c r="K38" s="204">
        <v>181232</v>
      </c>
      <c r="L38" s="204">
        <v>151189</v>
      </c>
      <c r="M38" s="204">
        <v>181232</v>
      </c>
      <c r="N38" s="204">
        <v>216838</v>
      </c>
      <c r="O38" s="10"/>
    </row>
    <row r="39" spans="1:15" ht="15" x14ac:dyDescent="0.25">
      <c r="A39">
        <v>24</v>
      </c>
      <c r="B39" s="48">
        <v>146864</v>
      </c>
      <c r="C39" s="48">
        <v>208743</v>
      </c>
      <c r="D39" s="48">
        <v>156536</v>
      </c>
      <c r="E39" s="48">
        <v>187242</v>
      </c>
      <c r="F39" s="48">
        <v>223249</v>
      </c>
      <c r="G39" s="10"/>
      <c r="H39" s="9">
        <v>24</v>
      </c>
      <c r="I39" s="204">
        <v>148264</v>
      </c>
      <c r="J39" s="204">
        <v>226515</v>
      </c>
      <c r="K39" s="204">
        <v>189320</v>
      </c>
      <c r="L39" s="204">
        <v>157937</v>
      </c>
      <c r="M39" s="204">
        <v>189320</v>
      </c>
      <c r="N39" s="204">
        <v>226515</v>
      </c>
      <c r="O39" s="10"/>
    </row>
    <row r="40" spans="1:15" ht="15" x14ac:dyDescent="0.25">
      <c r="A40">
        <v>25</v>
      </c>
      <c r="B40" s="48">
        <v>154269</v>
      </c>
      <c r="C40" s="48">
        <v>218125</v>
      </c>
      <c r="D40" s="48">
        <v>163571</v>
      </c>
      <c r="E40" s="48">
        <v>195658</v>
      </c>
      <c r="F40" s="48">
        <v>233283</v>
      </c>
      <c r="G40" s="10"/>
      <c r="H40" s="9">
        <v>25</v>
      </c>
      <c r="I40" s="204">
        <v>155740</v>
      </c>
      <c r="J40" s="204">
        <v>236696</v>
      </c>
      <c r="K40" s="204">
        <v>197829</v>
      </c>
      <c r="L40" s="204">
        <v>165035</v>
      </c>
      <c r="M40" s="204">
        <v>197829</v>
      </c>
      <c r="N40" s="204">
        <v>236696</v>
      </c>
      <c r="O40" s="10"/>
    </row>
    <row r="41" spans="1:15" ht="15" x14ac:dyDescent="0.25">
      <c r="A41">
        <v>26</v>
      </c>
      <c r="B41" s="48">
        <v>161673</v>
      </c>
      <c r="C41" s="48">
        <v>227507</v>
      </c>
      <c r="D41" s="48">
        <v>170607</v>
      </c>
      <c r="E41" s="48">
        <v>204073</v>
      </c>
      <c r="F41" s="48">
        <v>243317</v>
      </c>
      <c r="G41" s="10"/>
      <c r="H41" s="9">
        <v>26</v>
      </c>
      <c r="I41" s="204">
        <v>163216</v>
      </c>
      <c r="J41" s="204">
        <v>246876</v>
      </c>
      <c r="K41" s="204">
        <v>206338</v>
      </c>
      <c r="L41" s="204">
        <v>172134</v>
      </c>
      <c r="M41" s="204">
        <v>206338</v>
      </c>
      <c r="N41" s="204">
        <v>246876</v>
      </c>
      <c r="O41" s="10"/>
    </row>
    <row r="42" spans="1:15" ht="15" x14ac:dyDescent="0.25">
      <c r="A42">
        <v>27</v>
      </c>
      <c r="B42" s="48">
        <v>169078</v>
      </c>
      <c r="C42" s="48">
        <v>236889</v>
      </c>
      <c r="D42" s="48">
        <v>177642</v>
      </c>
      <c r="E42" s="48">
        <v>212489</v>
      </c>
      <c r="F42" s="48">
        <v>253350</v>
      </c>
      <c r="G42" s="10"/>
      <c r="H42" s="9">
        <v>27</v>
      </c>
      <c r="I42" s="204">
        <v>170692</v>
      </c>
      <c r="J42" s="204">
        <v>257057</v>
      </c>
      <c r="K42" s="204">
        <v>214847</v>
      </c>
      <c r="L42" s="204">
        <v>179232</v>
      </c>
      <c r="M42" s="204">
        <v>214847</v>
      </c>
      <c r="N42" s="204">
        <v>257057</v>
      </c>
      <c r="O42" s="10"/>
    </row>
    <row r="43" spans="1:15" ht="15" x14ac:dyDescent="0.25">
      <c r="A43">
        <v>28</v>
      </c>
      <c r="B43" s="48">
        <v>176482</v>
      </c>
      <c r="C43" s="48">
        <v>246271</v>
      </c>
      <c r="D43" s="48">
        <v>184678</v>
      </c>
      <c r="E43" s="48">
        <v>220904</v>
      </c>
      <c r="F43" s="48">
        <v>263384</v>
      </c>
      <c r="G43" s="10"/>
      <c r="H43" s="9">
        <v>28</v>
      </c>
      <c r="I43" s="204">
        <v>178168</v>
      </c>
      <c r="J43" s="204">
        <v>267237</v>
      </c>
      <c r="K43" s="204">
        <v>223356</v>
      </c>
      <c r="L43" s="204">
        <v>186331</v>
      </c>
      <c r="M43" s="204">
        <v>223356</v>
      </c>
      <c r="N43" s="204">
        <v>267237</v>
      </c>
      <c r="O43" s="10"/>
    </row>
    <row r="44" spans="1:15" ht="15" x14ac:dyDescent="0.25">
      <c r="A44">
        <v>29</v>
      </c>
      <c r="B44" s="48">
        <v>183887</v>
      </c>
      <c r="C44" s="48">
        <v>255653</v>
      </c>
      <c r="D44" s="48">
        <v>191713</v>
      </c>
      <c r="E44" s="48">
        <v>229320</v>
      </c>
      <c r="F44" s="48">
        <v>273418</v>
      </c>
      <c r="G44" s="10"/>
      <c r="H44" s="9">
        <v>29</v>
      </c>
      <c r="I44" s="204">
        <v>185644</v>
      </c>
      <c r="J44" s="204">
        <v>277418</v>
      </c>
      <c r="K44" s="204">
        <v>231865</v>
      </c>
      <c r="L44" s="204">
        <v>193429</v>
      </c>
      <c r="M44" s="204">
        <v>231865</v>
      </c>
      <c r="N44" s="204">
        <v>277418</v>
      </c>
      <c r="O44" s="10"/>
    </row>
    <row r="45" spans="1:15" ht="15" x14ac:dyDescent="0.25">
      <c r="A45">
        <v>30</v>
      </c>
      <c r="B45" s="48">
        <v>191292</v>
      </c>
      <c r="C45" s="48">
        <v>265035</v>
      </c>
      <c r="D45" s="48">
        <v>198749</v>
      </c>
      <c r="E45" s="48">
        <v>237735</v>
      </c>
      <c r="F45" s="48">
        <v>283452</v>
      </c>
      <c r="G45" s="10"/>
      <c r="H45" s="9">
        <v>30</v>
      </c>
      <c r="I45" s="204">
        <v>193121</v>
      </c>
      <c r="J45" s="204">
        <v>287599</v>
      </c>
      <c r="K45" s="204">
        <v>240374</v>
      </c>
      <c r="L45" s="204">
        <v>200528</v>
      </c>
      <c r="M45" s="204">
        <v>240374</v>
      </c>
      <c r="N45" s="204">
        <v>287599</v>
      </c>
      <c r="O45" s="10"/>
    </row>
    <row r="46" spans="1:15" ht="15" x14ac:dyDescent="0.25">
      <c r="A46">
        <v>31</v>
      </c>
      <c r="B46" s="48">
        <v>198696</v>
      </c>
      <c r="C46" s="48">
        <v>274416</v>
      </c>
      <c r="D46" s="48">
        <v>205784</v>
      </c>
      <c r="E46" s="48">
        <v>246151</v>
      </c>
      <c r="F46" s="48">
        <v>293485</v>
      </c>
      <c r="G46" s="10"/>
      <c r="H46" s="9">
        <v>31</v>
      </c>
      <c r="I46" s="204">
        <v>200597</v>
      </c>
      <c r="J46" s="204">
        <v>297779</v>
      </c>
      <c r="K46" s="204">
        <v>248883</v>
      </c>
      <c r="L46" s="204">
        <v>207626</v>
      </c>
      <c r="M46" s="204">
        <v>248883</v>
      </c>
      <c r="N46" s="204">
        <v>297779</v>
      </c>
      <c r="O46" s="10"/>
    </row>
    <row r="47" spans="1:15" ht="15" x14ac:dyDescent="0.25">
      <c r="A47">
        <v>32</v>
      </c>
      <c r="B47" s="48">
        <v>206101</v>
      </c>
      <c r="C47" s="48">
        <v>283798</v>
      </c>
      <c r="D47" s="48">
        <v>212819</v>
      </c>
      <c r="E47" s="48">
        <v>254566</v>
      </c>
      <c r="F47" s="48">
        <v>303519</v>
      </c>
      <c r="G47" s="10"/>
      <c r="H47" s="9">
        <v>32</v>
      </c>
      <c r="I47" s="204">
        <v>208073</v>
      </c>
      <c r="J47" s="204">
        <v>307960</v>
      </c>
      <c r="K47" s="204">
        <v>257392</v>
      </c>
      <c r="L47" s="204">
        <v>214724</v>
      </c>
      <c r="M47" s="204">
        <v>257392</v>
      </c>
      <c r="N47" s="204">
        <v>307960</v>
      </c>
      <c r="O47" s="10"/>
    </row>
    <row r="48" spans="1:15" ht="15" x14ac:dyDescent="0.25">
      <c r="A48">
        <v>33</v>
      </c>
      <c r="B48" s="48">
        <v>213505</v>
      </c>
      <c r="C48" s="48">
        <v>293180</v>
      </c>
      <c r="D48" s="48">
        <v>219855</v>
      </c>
      <c r="E48" s="48">
        <v>262982</v>
      </c>
      <c r="F48" s="48">
        <v>313553</v>
      </c>
      <c r="G48" s="10"/>
      <c r="H48" s="9">
        <v>33</v>
      </c>
      <c r="I48" s="204">
        <v>215549</v>
      </c>
      <c r="J48" s="204">
        <v>318140</v>
      </c>
      <c r="K48" s="204">
        <v>265901</v>
      </c>
      <c r="L48" s="204">
        <v>221823</v>
      </c>
      <c r="M48" s="204">
        <v>265901</v>
      </c>
      <c r="N48" s="204">
        <v>318140</v>
      </c>
      <c r="O48" s="10"/>
    </row>
    <row r="49" spans="1:15" ht="15" x14ac:dyDescent="0.25">
      <c r="A49">
        <v>34</v>
      </c>
      <c r="B49" s="48">
        <v>220910</v>
      </c>
      <c r="C49" s="48">
        <v>302562</v>
      </c>
      <c r="D49" s="48">
        <v>226890</v>
      </c>
      <c r="E49" s="48">
        <v>271397</v>
      </c>
      <c r="F49" s="48">
        <v>323587</v>
      </c>
      <c r="G49" s="10"/>
      <c r="H49" s="9">
        <v>34</v>
      </c>
      <c r="I49" s="204">
        <v>223025</v>
      </c>
      <c r="J49" s="204">
        <v>328321</v>
      </c>
      <c r="K49" s="204">
        <v>274410</v>
      </c>
      <c r="L49" s="204">
        <v>228921</v>
      </c>
      <c r="M49" s="204">
        <v>274410</v>
      </c>
      <c r="N49" s="204">
        <v>328321</v>
      </c>
      <c r="O49" s="10"/>
    </row>
    <row r="50" spans="1:15" ht="15" x14ac:dyDescent="0.25">
      <c r="A50">
        <v>35</v>
      </c>
      <c r="B50" s="48">
        <v>228314</v>
      </c>
      <c r="C50" s="48">
        <v>311944</v>
      </c>
      <c r="D50" s="48">
        <v>233926</v>
      </c>
      <c r="E50" s="48">
        <v>279813</v>
      </c>
      <c r="F50" s="48">
        <v>333620</v>
      </c>
      <c r="G50" s="10"/>
      <c r="H50" s="9">
        <v>35</v>
      </c>
      <c r="I50" s="204">
        <v>230501</v>
      </c>
      <c r="J50" s="204">
        <v>338501</v>
      </c>
      <c r="K50" s="204">
        <v>282919</v>
      </c>
      <c r="L50" s="204">
        <v>236020</v>
      </c>
      <c r="M50" s="204">
        <v>282919</v>
      </c>
      <c r="N50" s="204">
        <v>338501</v>
      </c>
      <c r="O50" s="10"/>
    </row>
    <row r="51" spans="1:15" ht="15" x14ac:dyDescent="0.25">
      <c r="A51">
        <v>36</v>
      </c>
      <c r="B51" s="48">
        <v>235719</v>
      </c>
      <c r="C51" s="48">
        <v>321326</v>
      </c>
      <c r="D51" s="48">
        <v>240961</v>
      </c>
      <c r="E51" s="48">
        <v>288228</v>
      </c>
      <c r="F51" s="48">
        <v>343654</v>
      </c>
      <c r="G51" s="10"/>
      <c r="H51" s="9">
        <v>36</v>
      </c>
      <c r="I51" s="204">
        <v>237977</v>
      </c>
      <c r="J51" s="204">
        <v>348682</v>
      </c>
      <c r="K51" s="204">
        <v>291428</v>
      </c>
      <c r="L51" s="204">
        <v>243118</v>
      </c>
      <c r="M51" s="204">
        <v>291428</v>
      </c>
      <c r="N51" s="204">
        <v>348682</v>
      </c>
      <c r="O51" s="10"/>
    </row>
    <row r="52" spans="1:15" ht="15" x14ac:dyDescent="0.25">
      <c r="A52">
        <v>37</v>
      </c>
      <c r="B52" s="48">
        <v>243899</v>
      </c>
      <c r="C52" s="48">
        <v>331196</v>
      </c>
      <c r="D52" s="48">
        <v>248362</v>
      </c>
      <c r="E52" s="48">
        <v>297081</v>
      </c>
      <c r="F52" s="48">
        <v>354210</v>
      </c>
      <c r="G52" s="10"/>
      <c r="H52" s="9">
        <v>37</v>
      </c>
      <c r="I52" s="204">
        <v>246231</v>
      </c>
      <c r="J52" s="204">
        <v>359392</v>
      </c>
      <c r="K52" s="204">
        <v>300379</v>
      </c>
      <c r="L52" s="204">
        <v>250585</v>
      </c>
      <c r="M52" s="204">
        <v>300379</v>
      </c>
      <c r="N52" s="204">
        <v>359392</v>
      </c>
      <c r="O52" s="10"/>
    </row>
    <row r="53" spans="1:15" ht="15" x14ac:dyDescent="0.25">
      <c r="A53">
        <v>38</v>
      </c>
      <c r="B53" s="48">
        <v>252079</v>
      </c>
      <c r="C53" s="48">
        <v>341065</v>
      </c>
      <c r="D53" s="48">
        <v>255763</v>
      </c>
      <c r="E53" s="48">
        <v>305934</v>
      </c>
      <c r="F53" s="48">
        <v>364765</v>
      </c>
      <c r="G53" s="10"/>
      <c r="H53" s="9">
        <v>38</v>
      </c>
      <c r="I53" s="204">
        <v>254485</v>
      </c>
      <c r="J53" s="204">
        <v>370102</v>
      </c>
      <c r="K53" s="204">
        <v>309331</v>
      </c>
      <c r="L53" s="204">
        <v>258053</v>
      </c>
      <c r="M53" s="204">
        <v>309331</v>
      </c>
      <c r="N53" s="204">
        <v>370102</v>
      </c>
      <c r="O53" s="10"/>
    </row>
    <row r="54" spans="1:15" ht="15" x14ac:dyDescent="0.25">
      <c r="A54">
        <v>39</v>
      </c>
      <c r="B54" s="48">
        <v>260258</v>
      </c>
      <c r="C54" s="48">
        <v>350935</v>
      </c>
      <c r="D54" s="48">
        <v>263165</v>
      </c>
      <c r="E54" s="48">
        <v>314787</v>
      </c>
      <c r="F54" s="48">
        <v>375321</v>
      </c>
      <c r="G54" s="10"/>
      <c r="H54" s="9">
        <v>39</v>
      </c>
      <c r="I54" s="204">
        <v>262739</v>
      </c>
      <c r="J54" s="204">
        <v>380812</v>
      </c>
      <c r="K54" s="204">
        <v>318282</v>
      </c>
      <c r="L54" s="204">
        <v>265520</v>
      </c>
      <c r="M54" s="204">
        <v>318282</v>
      </c>
      <c r="N54" s="204">
        <v>380812</v>
      </c>
      <c r="O54" s="10"/>
    </row>
    <row r="55" spans="1:15" ht="15" x14ac:dyDescent="0.25">
      <c r="A55">
        <v>40</v>
      </c>
      <c r="B55" s="48">
        <v>268438</v>
      </c>
      <c r="C55" s="48">
        <v>360804</v>
      </c>
      <c r="D55" s="48">
        <v>270566</v>
      </c>
      <c r="E55" s="48">
        <v>323640</v>
      </c>
      <c r="F55" s="48">
        <v>385876</v>
      </c>
      <c r="G55" s="10"/>
      <c r="H55" s="9">
        <v>40</v>
      </c>
      <c r="I55" s="204">
        <v>270992</v>
      </c>
      <c r="J55" s="204">
        <v>391521</v>
      </c>
      <c r="K55" s="204">
        <v>327233</v>
      </c>
      <c r="L55" s="204">
        <v>272988</v>
      </c>
      <c r="M55" s="204">
        <v>327233</v>
      </c>
      <c r="N55" s="204">
        <v>391521</v>
      </c>
      <c r="O55" s="10"/>
    </row>
    <row r="56" spans="1:15" ht="15" x14ac:dyDescent="0.25">
      <c r="A56">
        <v>41</v>
      </c>
      <c r="B56" s="48">
        <v>276618</v>
      </c>
      <c r="C56" s="48">
        <v>370674</v>
      </c>
      <c r="D56" s="48">
        <v>277967</v>
      </c>
      <c r="E56" s="48">
        <v>332493</v>
      </c>
      <c r="F56" s="48">
        <v>396432</v>
      </c>
      <c r="G56" s="10"/>
      <c r="H56" s="9">
        <v>41</v>
      </c>
      <c r="I56" s="204">
        <v>279246</v>
      </c>
      <c r="J56" s="204">
        <v>402231</v>
      </c>
      <c r="K56" s="204">
        <v>336185</v>
      </c>
      <c r="L56" s="204">
        <v>280455</v>
      </c>
      <c r="M56" s="204">
        <v>336185</v>
      </c>
      <c r="N56" s="204">
        <v>402231</v>
      </c>
      <c r="O56" s="10"/>
    </row>
    <row r="57" spans="1:15" ht="15" x14ac:dyDescent="0.25">
      <c r="A57">
        <v>42</v>
      </c>
      <c r="B57" s="48">
        <v>284798</v>
      </c>
      <c r="C57" s="48">
        <v>380544</v>
      </c>
      <c r="D57" s="48">
        <v>285368</v>
      </c>
      <c r="E57" s="48">
        <v>341347</v>
      </c>
      <c r="F57" s="48">
        <v>406987</v>
      </c>
      <c r="G57" s="10"/>
      <c r="H57" s="9">
        <v>42</v>
      </c>
      <c r="I57" s="204">
        <v>287500</v>
      </c>
      <c r="J57" s="204">
        <v>412941</v>
      </c>
      <c r="K57" s="204">
        <v>345136</v>
      </c>
      <c r="L57" s="204">
        <v>287923</v>
      </c>
      <c r="M57" s="204">
        <v>345136</v>
      </c>
      <c r="N57" s="204">
        <v>412941</v>
      </c>
      <c r="O57" s="10"/>
    </row>
    <row r="58" spans="1:15" ht="15" x14ac:dyDescent="0.25">
      <c r="A58">
        <v>43</v>
      </c>
      <c r="B58" s="48">
        <v>292977</v>
      </c>
      <c r="C58" s="48">
        <v>390413</v>
      </c>
      <c r="D58" s="48">
        <v>292769</v>
      </c>
      <c r="E58" s="48">
        <v>350200</v>
      </c>
      <c r="F58" s="48">
        <v>417543</v>
      </c>
      <c r="G58" s="10"/>
      <c r="H58" s="9">
        <v>43</v>
      </c>
      <c r="I58" s="204">
        <v>295754</v>
      </c>
      <c r="J58" s="204">
        <v>423651</v>
      </c>
      <c r="K58" s="204">
        <v>354087</v>
      </c>
      <c r="L58" s="204">
        <v>295390</v>
      </c>
      <c r="M58" s="204">
        <v>354087</v>
      </c>
      <c r="N58" s="204">
        <v>423651</v>
      </c>
      <c r="O58" s="10"/>
    </row>
    <row r="59" spans="1:15" ht="15" x14ac:dyDescent="0.25">
      <c r="A59">
        <v>44</v>
      </c>
      <c r="B59" s="48">
        <v>301157</v>
      </c>
      <c r="C59" s="48">
        <v>400283</v>
      </c>
      <c r="D59" s="48">
        <v>300170</v>
      </c>
      <c r="E59" s="48">
        <v>359053</v>
      </c>
      <c r="F59" s="48">
        <v>428098</v>
      </c>
      <c r="G59" s="10"/>
      <c r="H59" s="9">
        <v>44</v>
      </c>
      <c r="I59" s="204">
        <v>304008</v>
      </c>
      <c r="J59" s="204">
        <v>434361</v>
      </c>
      <c r="K59" s="204">
        <v>363039</v>
      </c>
      <c r="L59" s="204">
        <v>302857</v>
      </c>
      <c r="M59" s="204">
        <v>363039</v>
      </c>
      <c r="N59" s="204">
        <v>434361</v>
      </c>
      <c r="O59" s="10"/>
    </row>
    <row r="60" spans="1:15" ht="15" x14ac:dyDescent="0.25">
      <c r="A60">
        <v>45</v>
      </c>
      <c r="B60" s="48">
        <v>309337</v>
      </c>
      <c r="C60" s="48">
        <v>410152</v>
      </c>
      <c r="D60" s="48">
        <v>307572</v>
      </c>
      <c r="E60" s="48">
        <v>367906</v>
      </c>
      <c r="F60" s="48">
        <v>438654</v>
      </c>
      <c r="G60" s="10"/>
      <c r="H60" s="9">
        <v>45</v>
      </c>
      <c r="I60" s="204">
        <v>312262</v>
      </c>
      <c r="J60" s="204">
        <v>445071</v>
      </c>
      <c r="K60" s="204">
        <v>371990</v>
      </c>
      <c r="L60" s="204">
        <v>310325</v>
      </c>
      <c r="M60" s="204">
        <v>371990</v>
      </c>
      <c r="N60" s="204">
        <v>445071</v>
      </c>
      <c r="O60" s="10"/>
    </row>
    <row r="61" spans="1:15" ht="15" x14ac:dyDescent="0.25">
      <c r="A61">
        <v>46</v>
      </c>
      <c r="B61" s="48">
        <v>317517</v>
      </c>
      <c r="C61" s="48">
        <v>420022</v>
      </c>
      <c r="D61" s="48">
        <v>314973</v>
      </c>
      <c r="E61" s="48">
        <v>376759</v>
      </c>
      <c r="F61" s="48">
        <v>449209</v>
      </c>
      <c r="G61" s="10"/>
      <c r="H61" s="9">
        <v>46</v>
      </c>
      <c r="I61" s="204">
        <v>320515</v>
      </c>
      <c r="J61" s="204">
        <v>455780</v>
      </c>
      <c r="K61" s="204">
        <v>380941</v>
      </c>
      <c r="L61" s="204">
        <v>317792</v>
      </c>
      <c r="M61" s="204">
        <v>380941</v>
      </c>
      <c r="N61" s="204">
        <v>455780</v>
      </c>
      <c r="O61" s="10"/>
    </row>
    <row r="62" spans="1:15" ht="15" x14ac:dyDescent="0.25">
      <c r="A62">
        <v>47</v>
      </c>
      <c r="B62" s="48">
        <v>325696</v>
      </c>
      <c r="C62" s="48">
        <v>429891</v>
      </c>
      <c r="D62" s="48">
        <v>322374</v>
      </c>
      <c r="E62" s="48">
        <v>385612</v>
      </c>
      <c r="F62" s="48">
        <v>459765</v>
      </c>
      <c r="G62" s="10"/>
      <c r="H62" s="9">
        <v>47</v>
      </c>
      <c r="I62" s="204">
        <v>328769</v>
      </c>
      <c r="J62" s="204">
        <v>466490</v>
      </c>
      <c r="K62" s="204">
        <v>389893</v>
      </c>
      <c r="L62" s="204">
        <v>325260</v>
      </c>
      <c r="M62" s="204">
        <v>389893</v>
      </c>
      <c r="N62" s="204">
        <v>466490</v>
      </c>
      <c r="O62" s="10"/>
    </row>
    <row r="63" spans="1:15" ht="15" x14ac:dyDescent="0.25">
      <c r="A63">
        <v>48</v>
      </c>
      <c r="B63" s="48">
        <v>333876</v>
      </c>
      <c r="C63" s="48">
        <v>439761</v>
      </c>
      <c r="D63" s="48">
        <v>329775</v>
      </c>
      <c r="E63" s="48">
        <v>394465</v>
      </c>
      <c r="F63" s="48">
        <v>470320</v>
      </c>
      <c r="G63" s="10"/>
      <c r="H63" s="9">
        <v>48</v>
      </c>
      <c r="I63" s="204">
        <v>337023</v>
      </c>
      <c r="J63" s="204">
        <v>477200</v>
      </c>
      <c r="K63" s="204">
        <v>398844</v>
      </c>
      <c r="L63" s="204">
        <v>332727</v>
      </c>
      <c r="M63" s="204">
        <v>398844</v>
      </c>
      <c r="N63" s="204">
        <v>477200</v>
      </c>
      <c r="O63" s="10"/>
    </row>
    <row r="64" spans="1:15" ht="15" x14ac:dyDescent="0.25">
      <c r="A64">
        <v>49</v>
      </c>
      <c r="B64" s="48">
        <v>342398</v>
      </c>
      <c r="C64" s="48">
        <v>450144</v>
      </c>
      <c r="D64" s="48">
        <v>337561</v>
      </c>
      <c r="E64" s="48">
        <v>403778</v>
      </c>
      <c r="F64" s="48">
        <v>481424</v>
      </c>
      <c r="G64" s="10"/>
      <c r="H64" s="9">
        <v>49</v>
      </c>
      <c r="I64" s="204">
        <v>345623</v>
      </c>
      <c r="J64" s="204">
        <v>488467</v>
      </c>
      <c r="K64" s="204">
        <v>408261</v>
      </c>
      <c r="L64" s="204">
        <v>340583</v>
      </c>
      <c r="M64" s="204">
        <v>408261</v>
      </c>
      <c r="N64" s="204">
        <v>488467</v>
      </c>
      <c r="O64" s="10"/>
    </row>
    <row r="65" spans="1:15" ht="15" x14ac:dyDescent="0.25">
      <c r="A65">
        <v>50</v>
      </c>
      <c r="B65" s="48">
        <v>350920</v>
      </c>
      <c r="C65" s="48">
        <v>460526</v>
      </c>
      <c r="D65" s="48">
        <v>345347</v>
      </c>
      <c r="E65" s="48">
        <v>413091</v>
      </c>
      <c r="F65" s="48">
        <v>492528</v>
      </c>
      <c r="G65" s="10"/>
      <c r="H65" s="9">
        <v>50</v>
      </c>
      <c r="I65" s="204">
        <v>354223</v>
      </c>
      <c r="J65" s="204">
        <v>499733</v>
      </c>
      <c r="K65" s="204">
        <v>417677</v>
      </c>
      <c r="L65" s="204">
        <v>348438</v>
      </c>
      <c r="M65" s="204">
        <v>417677</v>
      </c>
      <c r="N65" s="204">
        <v>499733</v>
      </c>
      <c r="O65" s="10"/>
    </row>
    <row r="66" spans="1:15" ht="15" x14ac:dyDescent="0.25">
      <c r="A66">
        <v>51</v>
      </c>
      <c r="B66" s="48">
        <v>359443</v>
      </c>
      <c r="C66" s="48">
        <v>470909</v>
      </c>
      <c r="D66" s="48">
        <v>353133</v>
      </c>
      <c r="E66" s="48">
        <v>422405</v>
      </c>
      <c r="F66" s="48">
        <v>503632</v>
      </c>
      <c r="G66" s="10"/>
      <c r="H66" s="9">
        <v>51</v>
      </c>
      <c r="I66" s="204">
        <v>362823</v>
      </c>
      <c r="J66" s="204">
        <v>511000</v>
      </c>
      <c r="K66" s="204">
        <v>427094</v>
      </c>
      <c r="L66" s="204">
        <v>356294</v>
      </c>
      <c r="M66" s="204">
        <v>427094</v>
      </c>
      <c r="N66" s="204">
        <v>511000</v>
      </c>
      <c r="O66" s="10"/>
    </row>
    <row r="67" spans="1:15" ht="15" x14ac:dyDescent="0.25">
      <c r="A67">
        <v>52</v>
      </c>
      <c r="B67" s="48">
        <v>367965</v>
      </c>
      <c r="C67" s="48">
        <v>481292</v>
      </c>
      <c r="D67" s="48">
        <v>360919</v>
      </c>
      <c r="E67" s="48">
        <v>431718</v>
      </c>
      <c r="F67" s="48">
        <v>514736</v>
      </c>
      <c r="G67" s="10"/>
      <c r="H67" s="9">
        <v>52</v>
      </c>
      <c r="I67" s="204">
        <v>371423</v>
      </c>
      <c r="J67" s="204">
        <v>522266</v>
      </c>
      <c r="K67" s="204">
        <v>436510</v>
      </c>
      <c r="L67" s="204">
        <v>364149</v>
      </c>
      <c r="M67" s="204">
        <v>436510</v>
      </c>
      <c r="N67" s="204">
        <v>522266</v>
      </c>
      <c r="O67" s="10"/>
    </row>
    <row r="68" spans="1:15" ht="15" x14ac:dyDescent="0.25">
      <c r="A68">
        <v>53</v>
      </c>
      <c r="B68" s="48">
        <v>376487</v>
      </c>
      <c r="C68" s="48">
        <v>491674</v>
      </c>
      <c r="D68" s="48">
        <v>368705</v>
      </c>
      <c r="E68" s="48">
        <v>441031</v>
      </c>
      <c r="F68" s="48">
        <v>525840</v>
      </c>
      <c r="G68" s="10"/>
      <c r="H68" s="9">
        <v>53</v>
      </c>
      <c r="I68" s="204">
        <v>380023</v>
      </c>
      <c r="J68" s="204">
        <v>533533</v>
      </c>
      <c r="K68" s="204">
        <v>445927</v>
      </c>
      <c r="L68" s="204">
        <v>372005</v>
      </c>
      <c r="M68" s="204">
        <v>445927</v>
      </c>
      <c r="N68" s="204">
        <v>533533</v>
      </c>
      <c r="O68" s="10"/>
    </row>
    <row r="69" spans="1:15" ht="15" x14ac:dyDescent="0.25">
      <c r="A69">
        <v>54</v>
      </c>
      <c r="B69" s="48">
        <v>385009</v>
      </c>
      <c r="C69" s="48">
        <v>502057</v>
      </c>
      <c r="D69" s="48">
        <v>376491</v>
      </c>
      <c r="E69" s="48">
        <v>450344</v>
      </c>
      <c r="F69" s="48">
        <v>536945</v>
      </c>
      <c r="G69" s="10"/>
      <c r="H69" s="9">
        <v>54</v>
      </c>
      <c r="I69" s="204">
        <v>388624</v>
      </c>
      <c r="J69" s="204">
        <v>544799</v>
      </c>
      <c r="K69" s="204">
        <v>455344</v>
      </c>
      <c r="L69" s="204">
        <v>379861</v>
      </c>
      <c r="M69" s="204">
        <v>455344</v>
      </c>
      <c r="N69" s="204">
        <v>544799</v>
      </c>
      <c r="O69" s="10"/>
    </row>
    <row r="70" spans="1:15" ht="15" x14ac:dyDescent="0.25">
      <c r="A70">
        <v>55</v>
      </c>
      <c r="B70" s="48">
        <v>393531</v>
      </c>
      <c r="C70" s="48">
        <v>512440</v>
      </c>
      <c r="D70" s="48">
        <v>384276</v>
      </c>
      <c r="E70" s="48">
        <v>459657</v>
      </c>
      <c r="F70" s="48">
        <v>548049</v>
      </c>
      <c r="G70" s="10"/>
      <c r="H70" s="9">
        <v>55</v>
      </c>
      <c r="I70" s="204">
        <v>397224</v>
      </c>
      <c r="J70" s="204">
        <v>556066</v>
      </c>
      <c r="K70" s="204">
        <v>464760</v>
      </c>
      <c r="L70" s="204">
        <v>387716</v>
      </c>
      <c r="M70" s="204">
        <v>464760</v>
      </c>
      <c r="N70" s="204">
        <v>556066</v>
      </c>
      <c r="O70" s="10"/>
    </row>
    <row r="71" spans="1:15" ht="15" x14ac:dyDescent="0.25">
      <c r="A71">
        <v>56</v>
      </c>
      <c r="B71" s="48">
        <v>402053</v>
      </c>
      <c r="C71" s="48">
        <v>522822</v>
      </c>
      <c r="D71" s="48">
        <v>392062</v>
      </c>
      <c r="E71" s="48">
        <v>468970</v>
      </c>
      <c r="F71" s="48">
        <v>559153</v>
      </c>
      <c r="G71" s="10"/>
      <c r="H71" s="9">
        <v>56</v>
      </c>
      <c r="I71" s="204">
        <v>405824</v>
      </c>
      <c r="J71" s="204">
        <v>567332</v>
      </c>
      <c r="K71" s="204">
        <v>474177</v>
      </c>
      <c r="L71" s="204">
        <v>395572</v>
      </c>
      <c r="M71" s="204">
        <v>474177</v>
      </c>
      <c r="N71" s="204">
        <v>567332</v>
      </c>
      <c r="O71" s="10"/>
    </row>
    <row r="72" spans="1:15" ht="15" x14ac:dyDescent="0.25">
      <c r="A72">
        <v>57</v>
      </c>
      <c r="B72" s="48">
        <v>410576</v>
      </c>
      <c r="C72" s="48">
        <v>533205</v>
      </c>
      <c r="D72" s="48">
        <v>399848</v>
      </c>
      <c r="E72" s="48">
        <v>478284</v>
      </c>
      <c r="F72" s="48">
        <v>570257</v>
      </c>
      <c r="G72" s="10"/>
      <c r="H72" s="9">
        <v>57</v>
      </c>
      <c r="I72" s="204">
        <v>414424</v>
      </c>
      <c r="J72" s="204">
        <v>578599</v>
      </c>
      <c r="K72" s="204">
        <v>483593</v>
      </c>
      <c r="L72" s="204">
        <v>403427</v>
      </c>
      <c r="M72" s="204">
        <v>483593</v>
      </c>
      <c r="N72" s="204">
        <v>578599</v>
      </c>
      <c r="O72" s="10"/>
    </row>
    <row r="73" spans="1:15" ht="15" x14ac:dyDescent="0.25">
      <c r="A73">
        <v>58</v>
      </c>
      <c r="B73" s="48">
        <v>419098</v>
      </c>
      <c r="C73" s="48">
        <v>543588</v>
      </c>
      <c r="D73" s="48">
        <v>407634</v>
      </c>
      <c r="E73" s="48">
        <v>487597</v>
      </c>
      <c r="F73" s="48">
        <v>581361</v>
      </c>
      <c r="G73" s="10"/>
      <c r="H73" s="9">
        <v>58</v>
      </c>
      <c r="I73" s="204">
        <v>423024</v>
      </c>
      <c r="J73" s="204">
        <v>589865</v>
      </c>
      <c r="K73" s="204">
        <v>493010</v>
      </c>
      <c r="L73" s="204">
        <v>411283</v>
      </c>
      <c r="M73" s="204">
        <v>493010</v>
      </c>
      <c r="N73" s="204">
        <v>589865</v>
      </c>
      <c r="O73" s="10"/>
    </row>
    <row r="74" spans="1:15" ht="15" x14ac:dyDescent="0.25">
      <c r="A74">
        <v>59</v>
      </c>
      <c r="B74" s="48">
        <v>427620</v>
      </c>
      <c r="C74" s="48">
        <v>553970</v>
      </c>
      <c r="D74" s="48">
        <v>415420</v>
      </c>
      <c r="E74" s="48">
        <v>496910</v>
      </c>
      <c r="F74" s="48">
        <v>592465</v>
      </c>
      <c r="G74" s="10"/>
      <c r="H74" s="9">
        <v>59</v>
      </c>
      <c r="I74" s="204">
        <v>431624</v>
      </c>
      <c r="J74" s="204">
        <v>601132</v>
      </c>
      <c r="K74" s="204">
        <v>502426</v>
      </c>
      <c r="L74" s="204">
        <v>419138</v>
      </c>
      <c r="M74" s="204">
        <v>502426</v>
      </c>
      <c r="N74" s="204">
        <v>601132</v>
      </c>
      <c r="O74" s="10"/>
    </row>
    <row r="75" spans="1:15" ht="15" x14ac:dyDescent="0.25">
      <c r="A75">
        <v>60</v>
      </c>
      <c r="B75" s="48">
        <v>436142</v>
      </c>
      <c r="C75" s="48">
        <v>564353</v>
      </c>
      <c r="D75" s="48">
        <v>423206</v>
      </c>
      <c r="E75" s="48">
        <v>506223</v>
      </c>
      <c r="F75" s="48">
        <v>603569</v>
      </c>
      <c r="G75" s="10"/>
      <c r="H75" s="9">
        <v>60</v>
      </c>
      <c r="I75" s="204">
        <v>440224</v>
      </c>
      <c r="J75" s="204">
        <v>612398</v>
      </c>
      <c r="K75" s="204">
        <v>511843</v>
      </c>
      <c r="L75" s="204">
        <v>426994</v>
      </c>
      <c r="M75" s="204">
        <v>511843</v>
      </c>
      <c r="N75" s="204">
        <v>612398</v>
      </c>
      <c r="O75" s="10"/>
    </row>
    <row r="76" spans="1:15" ht="15" x14ac:dyDescent="0.25">
      <c r="A76">
        <v>61</v>
      </c>
      <c r="B76" s="48">
        <v>445107</v>
      </c>
      <c r="C76" s="48">
        <v>575275</v>
      </c>
      <c r="D76" s="48">
        <v>431396</v>
      </c>
      <c r="E76" s="48">
        <v>516020</v>
      </c>
      <c r="F76" s="48">
        <v>615250</v>
      </c>
      <c r="G76" s="10"/>
      <c r="H76" s="9">
        <v>61</v>
      </c>
      <c r="I76" s="204">
        <v>449271</v>
      </c>
      <c r="J76" s="204">
        <v>624250</v>
      </c>
      <c r="K76" s="204">
        <v>521749</v>
      </c>
      <c r="L76" s="204">
        <v>435258</v>
      </c>
      <c r="M76" s="204">
        <v>521749</v>
      </c>
      <c r="N76" s="204">
        <v>624250</v>
      </c>
      <c r="O76" s="10"/>
    </row>
    <row r="77" spans="1:15" ht="15" x14ac:dyDescent="0.25">
      <c r="A77">
        <v>62</v>
      </c>
      <c r="B77" s="48">
        <v>454072</v>
      </c>
      <c r="C77" s="48">
        <v>586197</v>
      </c>
      <c r="D77" s="48">
        <v>439587</v>
      </c>
      <c r="E77" s="48">
        <v>525817</v>
      </c>
      <c r="F77" s="48">
        <v>626931</v>
      </c>
      <c r="G77" s="10"/>
      <c r="H77" s="9">
        <v>62</v>
      </c>
      <c r="I77" s="204">
        <v>458318</v>
      </c>
      <c r="J77" s="204">
        <v>636102</v>
      </c>
      <c r="K77" s="204">
        <v>531655</v>
      </c>
      <c r="L77" s="204">
        <v>443521</v>
      </c>
      <c r="M77" s="204">
        <v>531655</v>
      </c>
      <c r="N77" s="204">
        <v>636102</v>
      </c>
      <c r="O77" s="10"/>
    </row>
    <row r="78" spans="1:15" ht="15" x14ac:dyDescent="0.25">
      <c r="A78">
        <v>63</v>
      </c>
      <c r="B78" s="48">
        <v>463037</v>
      </c>
      <c r="C78" s="48">
        <v>597120</v>
      </c>
      <c r="D78" s="48">
        <v>447777</v>
      </c>
      <c r="E78" s="48">
        <v>535614</v>
      </c>
      <c r="F78" s="48">
        <v>638613</v>
      </c>
      <c r="G78" s="10"/>
      <c r="H78" s="9">
        <v>63</v>
      </c>
      <c r="I78" s="204">
        <v>467365</v>
      </c>
      <c r="J78" s="204">
        <v>647954</v>
      </c>
      <c r="K78" s="204">
        <v>541561</v>
      </c>
      <c r="L78" s="204">
        <v>451785</v>
      </c>
      <c r="M78" s="204">
        <v>541561</v>
      </c>
      <c r="N78" s="204">
        <v>647954</v>
      </c>
      <c r="O78" s="10"/>
    </row>
    <row r="79" spans="1:15" ht="15" x14ac:dyDescent="0.25">
      <c r="A79">
        <v>64</v>
      </c>
      <c r="B79" s="48">
        <v>472002</v>
      </c>
      <c r="C79" s="48">
        <v>608042</v>
      </c>
      <c r="D79" s="48">
        <v>455968</v>
      </c>
      <c r="E79" s="48">
        <v>545411</v>
      </c>
      <c r="F79" s="48">
        <v>650294</v>
      </c>
      <c r="G79" s="10"/>
      <c r="H79" s="9">
        <v>64</v>
      </c>
      <c r="I79" s="204">
        <v>476412</v>
      </c>
      <c r="J79" s="204">
        <v>659806</v>
      </c>
      <c r="K79" s="204">
        <v>551467</v>
      </c>
      <c r="L79" s="204">
        <v>460049</v>
      </c>
      <c r="M79" s="204">
        <v>551467</v>
      </c>
      <c r="N79" s="204">
        <v>659806</v>
      </c>
      <c r="O79" s="10"/>
    </row>
    <row r="80" spans="1:15" ht="15" x14ac:dyDescent="0.25">
      <c r="A80">
        <v>65</v>
      </c>
      <c r="B80" s="48">
        <v>480967</v>
      </c>
      <c r="C80" s="48">
        <v>618964</v>
      </c>
      <c r="D80" s="48">
        <v>464158</v>
      </c>
      <c r="E80" s="48">
        <v>555208</v>
      </c>
      <c r="F80" s="48">
        <v>661975</v>
      </c>
      <c r="G80" s="10"/>
      <c r="H80" s="9">
        <v>65</v>
      </c>
      <c r="I80" s="204">
        <v>485459</v>
      </c>
      <c r="J80" s="204">
        <v>671658</v>
      </c>
      <c r="K80" s="204">
        <v>561373</v>
      </c>
      <c r="L80" s="204">
        <v>468312</v>
      </c>
      <c r="M80" s="204">
        <v>561373</v>
      </c>
      <c r="N80" s="204">
        <v>671658</v>
      </c>
      <c r="O80" s="10"/>
    </row>
    <row r="81" spans="1:15" ht="15" x14ac:dyDescent="0.25">
      <c r="A81">
        <v>66</v>
      </c>
      <c r="B81" s="48">
        <v>489933</v>
      </c>
      <c r="C81" s="48">
        <v>629886</v>
      </c>
      <c r="D81" s="48">
        <v>472349</v>
      </c>
      <c r="E81" s="48">
        <v>565006</v>
      </c>
      <c r="F81" s="48">
        <v>673656</v>
      </c>
      <c r="G81" s="10"/>
      <c r="H81" s="9">
        <v>66</v>
      </c>
      <c r="I81" s="204">
        <v>494506</v>
      </c>
      <c r="J81" s="204">
        <v>683510</v>
      </c>
      <c r="K81" s="204">
        <v>571279</v>
      </c>
      <c r="L81" s="204">
        <v>476576</v>
      </c>
      <c r="M81" s="204">
        <v>571279</v>
      </c>
      <c r="N81" s="204">
        <v>683510</v>
      </c>
      <c r="O81" s="10"/>
    </row>
    <row r="82" spans="1:15" ht="15" x14ac:dyDescent="0.25">
      <c r="A82">
        <v>67</v>
      </c>
      <c r="B82" s="48">
        <v>498898</v>
      </c>
      <c r="C82" s="48">
        <v>640808</v>
      </c>
      <c r="D82" s="48">
        <v>480539</v>
      </c>
      <c r="E82" s="48">
        <v>574803</v>
      </c>
      <c r="F82" s="48">
        <v>685337</v>
      </c>
      <c r="G82" s="10"/>
      <c r="H82" s="9">
        <v>67</v>
      </c>
      <c r="I82" s="204">
        <v>503553</v>
      </c>
      <c r="J82" s="204">
        <v>695362</v>
      </c>
      <c r="K82" s="204">
        <v>581184</v>
      </c>
      <c r="L82" s="204">
        <v>484840</v>
      </c>
      <c r="M82" s="204">
        <v>581184</v>
      </c>
      <c r="N82" s="204">
        <v>695362</v>
      </c>
      <c r="O82" s="10"/>
    </row>
    <row r="83" spans="1:15" ht="15" x14ac:dyDescent="0.25">
      <c r="A83">
        <v>68</v>
      </c>
      <c r="B83" s="48">
        <v>507863</v>
      </c>
      <c r="C83" s="48">
        <v>651730</v>
      </c>
      <c r="D83" s="48">
        <v>488729</v>
      </c>
      <c r="E83" s="48">
        <v>584600</v>
      </c>
      <c r="F83" s="48">
        <v>697018</v>
      </c>
      <c r="G83" s="10"/>
      <c r="H83" s="9">
        <v>68</v>
      </c>
      <c r="I83" s="204">
        <v>512600</v>
      </c>
      <c r="J83" s="204">
        <v>707214</v>
      </c>
      <c r="K83" s="204">
        <v>591090</v>
      </c>
      <c r="L83" s="204">
        <v>493103</v>
      </c>
      <c r="M83" s="204">
        <v>591090</v>
      </c>
      <c r="N83" s="204">
        <v>707214</v>
      </c>
      <c r="O83" s="10"/>
    </row>
    <row r="84" spans="1:15" ht="15" x14ac:dyDescent="0.25">
      <c r="A84">
        <v>69</v>
      </c>
      <c r="B84" s="48">
        <v>516828</v>
      </c>
      <c r="C84" s="48">
        <v>662653</v>
      </c>
      <c r="D84" s="48">
        <v>496920</v>
      </c>
      <c r="E84" s="48">
        <v>594397</v>
      </c>
      <c r="F84" s="48">
        <v>708700</v>
      </c>
      <c r="G84" s="10"/>
      <c r="H84" s="9">
        <v>69</v>
      </c>
      <c r="I84" s="204">
        <v>521647</v>
      </c>
      <c r="J84" s="204">
        <v>719066</v>
      </c>
      <c r="K84" s="204">
        <v>600996</v>
      </c>
      <c r="L84" s="204">
        <v>501367</v>
      </c>
      <c r="M84" s="204">
        <v>600996</v>
      </c>
      <c r="N84" s="204">
        <v>719066</v>
      </c>
      <c r="O84" s="10"/>
    </row>
    <row r="85" spans="1:15" ht="15" x14ac:dyDescent="0.25">
      <c r="A85">
        <v>70</v>
      </c>
      <c r="B85" s="48">
        <v>525793</v>
      </c>
      <c r="C85" s="48">
        <v>673575</v>
      </c>
      <c r="D85" s="48">
        <v>505110</v>
      </c>
      <c r="E85" s="48">
        <v>604194</v>
      </c>
      <c r="F85" s="48">
        <v>720381</v>
      </c>
      <c r="G85" s="10"/>
      <c r="H85" s="9">
        <v>70</v>
      </c>
      <c r="I85" s="204">
        <v>530694</v>
      </c>
      <c r="J85" s="204">
        <v>730918</v>
      </c>
      <c r="K85" s="204">
        <v>610902</v>
      </c>
      <c r="L85" s="204">
        <v>509631</v>
      </c>
      <c r="M85" s="204">
        <v>610902</v>
      </c>
      <c r="N85" s="204">
        <v>730918</v>
      </c>
      <c r="O85" s="10"/>
    </row>
    <row r="86" spans="1:15" ht="15" x14ac:dyDescent="0.25">
      <c r="A86">
        <v>71</v>
      </c>
      <c r="B86" s="48">
        <v>534758</v>
      </c>
      <c r="C86" s="48">
        <v>684497</v>
      </c>
      <c r="D86" s="48">
        <v>513301</v>
      </c>
      <c r="E86" s="48">
        <v>613991</v>
      </c>
      <c r="F86" s="48">
        <v>732062</v>
      </c>
      <c r="G86" s="10"/>
      <c r="H86" s="9">
        <v>71</v>
      </c>
      <c r="I86" s="204">
        <v>539741</v>
      </c>
      <c r="J86" s="204">
        <v>742770</v>
      </c>
      <c r="K86" s="204">
        <v>620808</v>
      </c>
      <c r="L86" s="204">
        <v>517894</v>
      </c>
      <c r="M86" s="204">
        <v>620808</v>
      </c>
      <c r="N86" s="204">
        <v>742770</v>
      </c>
      <c r="O86" s="10"/>
    </row>
    <row r="87" spans="1:15" ht="15" x14ac:dyDescent="0.25">
      <c r="A87">
        <v>72</v>
      </c>
      <c r="B87" s="48">
        <v>543723</v>
      </c>
      <c r="C87" s="48">
        <v>695419</v>
      </c>
      <c r="D87" s="48">
        <v>521491</v>
      </c>
      <c r="E87" s="48">
        <v>623788</v>
      </c>
      <c r="F87" s="48">
        <v>743743</v>
      </c>
      <c r="G87" s="10"/>
      <c r="H87" s="9">
        <v>72</v>
      </c>
      <c r="I87" s="204">
        <v>548788</v>
      </c>
      <c r="J87" s="204">
        <v>754622</v>
      </c>
      <c r="K87" s="204">
        <v>630714</v>
      </c>
      <c r="L87" s="204">
        <v>526158</v>
      </c>
      <c r="M87" s="204">
        <v>630714</v>
      </c>
      <c r="N87" s="204">
        <v>754622</v>
      </c>
      <c r="O87" s="10"/>
    </row>
    <row r="88" spans="1:15" ht="15" x14ac:dyDescent="0.25">
      <c r="A88">
        <v>73</v>
      </c>
      <c r="B88" s="48">
        <v>553154</v>
      </c>
      <c r="C88" s="48">
        <v>706909</v>
      </c>
      <c r="D88" s="48">
        <v>530107</v>
      </c>
      <c r="E88" s="48">
        <v>634094</v>
      </c>
      <c r="F88" s="48">
        <v>756031</v>
      </c>
      <c r="G88" s="10"/>
      <c r="H88" s="9">
        <v>73</v>
      </c>
      <c r="I88" s="204">
        <v>558305</v>
      </c>
      <c r="J88" s="204">
        <v>767090</v>
      </c>
      <c r="K88" s="204">
        <v>641135</v>
      </c>
      <c r="L88" s="204">
        <v>534851</v>
      </c>
      <c r="M88" s="204">
        <v>641135</v>
      </c>
      <c r="N88" s="204">
        <v>767090</v>
      </c>
      <c r="O88" s="10"/>
    </row>
    <row r="89" spans="1:15" ht="15" x14ac:dyDescent="0.25">
      <c r="A89">
        <v>74</v>
      </c>
      <c r="B89" s="48">
        <v>562585</v>
      </c>
      <c r="C89" s="48">
        <v>718398</v>
      </c>
      <c r="D89" s="48">
        <v>538723</v>
      </c>
      <c r="E89" s="48">
        <v>644400</v>
      </c>
      <c r="F89" s="48">
        <v>768319</v>
      </c>
      <c r="G89" s="10"/>
      <c r="H89" s="9">
        <v>74</v>
      </c>
      <c r="I89" s="204">
        <v>567822</v>
      </c>
      <c r="J89" s="204">
        <v>779557</v>
      </c>
      <c r="K89" s="204">
        <v>651555</v>
      </c>
      <c r="L89" s="204">
        <v>543544</v>
      </c>
      <c r="M89" s="204">
        <v>651555</v>
      </c>
      <c r="N89" s="204">
        <v>779557</v>
      </c>
      <c r="O89" s="10"/>
    </row>
    <row r="90" spans="1:15" ht="15" x14ac:dyDescent="0.25">
      <c r="A90">
        <v>75</v>
      </c>
      <c r="B90" s="48">
        <v>572015</v>
      </c>
      <c r="C90" s="48">
        <v>729888</v>
      </c>
      <c r="D90" s="48">
        <v>547339</v>
      </c>
      <c r="E90" s="48">
        <v>654706</v>
      </c>
      <c r="F90" s="48">
        <v>780607</v>
      </c>
      <c r="G90" s="10"/>
      <c r="H90" s="9">
        <v>75</v>
      </c>
      <c r="I90" s="204">
        <v>577339</v>
      </c>
      <c r="J90" s="204">
        <v>792025</v>
      </c>
      <c r="K90" s="204">
        <v>661976</v>
      </c>
      <c r="L90" s="204">
        <v>552237</v>
      </c>
      <c r="M90" s="204">
        <v>661976</v>
      </c>
      <c r="N90" s="204">
        <v>792025</v>
      </c>
      <c r="O90" s="10"/>
    </row>
    <row r="91" spans="1:15" ht="15" x14ac:dyDescent="0.25">
      <c r="A91">
        <v>76</v>
      </c>
      <c r="B91" s="48">
        <v>581446</v>
      </c>
      <c r="C91" s="48">
        <v>741377</v>
      </c>
      <c r="D91" s="48">
        <v>555955</v>
      </c>
      <c r="E91" s="48">
        <v>665012</v>
      </c>
      <c r="F91" s="48">
        <v>792895</v>
      </c>
      <c r="G91" s="10"/>
      <c r="H91" s="9">
        <v>76</v>
      </c>
      <c r="I91" s="204">
        <v>586856</v>
      </c>
      <c r="J91" s="204">
        <v>804493</v>
      </c>
      <c r="K91" s="204">
        <v>672396</v>
      </c>
      <c r="L91" s="204">
        <v>560930</v>
      </c>
      <c r="M91" s="204">
        <v>672396</v>
      </c>
      <c r="N91" s="204">
        <v>804493</v>
      </c>
      <c r="O91" s="10"/>
    </row>
    <row r="92" spans="1:15" ht="15" x14ac:dyDescent="0.25">
      <c r="A92">
        <v>77</v>
      </c>
      <c r="B92" s="48">
        <v>590877</v>
      </c>
      <c r="C92" s="48">
        <v>752867</v>
      </c>
      <c r="D92" s="48">
        <v>564571</v>
      </c>
      <c r="E92" s="48">
        <v>675318</v>
      </c>
      <c r="F92" s="48">
        <v>805183</v>
      </c>
      <c r="G92" s="10"/>
      <c r="H92" s="9">
        <v>77</v>
      </c>
      <c r="I92" s="204">
        <v>596373</v>
      </c>
      <c r="J92" s="204">
        <v>816960</v>
      </c>
      <c r="K92" s="204">
        <v>682817</v>
      </c>
      <c r="L92" s="204">
        <v>569623</v>
      </c>
      <c r="M92" s="204">
        <v>682817</v>
      </c>
      <c r="N92" s="204">
        <v>816960</v>
      </c>
      <c r="O92" s="10"/>
    </row>
    <row r="93" spans="1:15" ht="15" x14ac:dyDescent="0.25">
      <c r="A93">
        <v>78</v>
      </c>
      <c r="B93" s="48">
        <v>600308</v>
      </c>
      <c r="C93" s="48">
        <v>764356</v>
      </c>
      <c r="D93" s="48">
        <v>573187</v>
      </c>
      <c r="E93" s="48">
        <v>685625</v>
      </c>
      <c r="F93" s="48">
        <v>817471</v>
      </c>
      <c r="G93" s="10"/>
      <c r="H93" s="9">
        <v>78</v>
      </c>
      <c r="I93" s="204">
        <v>605890</v>
      </c>
      <c r="J93" s="204">
        <v>829428</v>
      </c>
      <c r="K93" s="204">
        <v>693237</v>
      </c>
      <c r="L93" s="204">
        <v>578317</v>
      </c>
      <c r="M93" s="204">
        <v>693237</v>
      </c>
      <c r="N93" s="204">
        <v>829428</v>
      </c>
      <c r="O93" s="10"/>
    </row>
    <row r="94" spans="1:15" ht="15" x14ac:dyDescent="0.25">
      <c r="A94">
        <v>79</v>
      </c>
      <c r="B94" s="48">
        <v>609738</v>
      </c>
      <c r="C94" s="48">
        <v>775846</v>
      </c>
      <c r="D94" s="48">
        <v>581802</v>
      </c>
      <c r="E94" s="48">
        <v>695931</v>
      </c>
      <c r="F94" s="48">
        <v>829758</v>
      </c>
      <c r="G94" s="10"/>
      <c r="H94" s="9">
        <v>79</v>
      </c>
      <c r="I94" s="204">
        <v>615407</v>
      </c>
      <c r="J94" s="204">
        <v>841896</v>
      </c>
      <c r="K94" s="204">
        <v>703658</v>
      </c>
      <c r="L94" s="204">
        <v>587010</v>
      </c>
      <c r="M94" s="204">
        <v>703658</v>
      </c>
      <c r="N94" s="204">
        <v>841896</v>
      </c>
      <c r="O94" s="10"/>
    </row>
    <row r="95" spans="1:15" ht="15" x14ac:dyDescent="0.25">
      <c r="A95">
        <v>80</v>
      </c>
      <c r="B95" s="48">
        <v>619169</v>
      </c>
      <c r="C95" s="48">
        <v>787335</v>
      </c>
      <c r="D95" s="48">
        <v>590418</v>
      </c>
      <c r="E95" s="48">
        <v>706237</v>
      </c>
      <c r="F95" s="48">
        <v>842046</v>
      </c>
      <c r="G95" s="10"/>
      <c r="H95" s="9">
        <v>80</v>
      </c>
      <c r="I95" s="204">
        <v>624924</v>
      </c>
      <c r="J95" s="204">
        <v>854363</v>
      </c>
      <c r="K95" s="204">
        <v>714078</v>
      </c>
      <c r="L95" s="204">
        <v>595703</v>
      </c>
      <c r="M95" s="204">
        <v>714078</v>
      </c>
      <c r="N95" s="204">
        <v>854363</v>
      </c>
      <c r="O95" s="10"/>
    </row>
    <row r="96" spans="1:15" ht="15" x14ac:dyDescent="0.25">
      <c r="A96">
        <v>81</v>
      </c>
      <c r="B96" s="48">
        <v>628600</v>
      </c>
      <c r="C96" s="48">
        <v>798825</v>
      </c>
      <c r="D96" s="48">
        <v>599034</v>
      </c>
      <c r="E96" s="48">
        <v>716543</v>
      </c>
      <c r="F96" s="48">
        <v>854334</v>
      </c>
      <c r="G96" s="10"/>
      <c r="H96" s="9">
        <v>81</v>
      </c>
      <c r="I96" s="204">
        <v>634441</v>
      </c>
      <c r="J96" s="204">
        <v>866831</v>
      </c>
      <c r="K96" s="204">
        <v>724499</v>
      </c>
      <c r="L96" s="204">
        <v>604396</v>
      </c>
      <c r="M96" s="204">
        <v>724499</v>
      </c>
      <c r="N96" s="204">
        <v>866831</v>
      </c>
      <c r="O96" s="10"/>
    </row>
    <row r="97" spans="1:15" ht="15" x14ac:dyDescent="0.25">
      <c r="A97">
        <v>82</v>
      </c>
      <c r="B97" s="48">
        <v>638031</v>
      </c>
      <c r="C97" s="48">
        <v>810314</v>
      </c>
      <c r="D97" s="48">
        <v>607650</v>
      </c>
      <c r="E97" s="48">
        <v>726849</v>
      </c>
      <c r="F97" s="48">
        <v>866622</v>
      </c>
      <c r="G97" s="10"/>
      <c r="H97" s="9">
        <v>82</v>
      </c>
      <c r="I97" s="204">
        <v>643958</v>
      </c>
      <c r="J97" s="204">
        <v>879299</v>
      </c>
      <c r="K97" s="204">
        <v>734919</v>
      </c>
      <c r="L97" s="204">
        <v>613089</v>
      </c>
      <c r="M97" s="204">
        <v>734919</v>
      </c>
      <c r="N97" s="204">
        <v>879299</v>
      </c>
      <c r="O97" s="10"/>
    </row>
    <row r="98" spans="1:15" ht="15" x14ac:dyDescent="0.25">
      <c r="A98">
        <v>83</v>
      </c>
      <c r="B98" s="48">
        <v>647461</v>
      </c>
      <c r="C98" s="48">
        <v>821804</v>
      </c>
      <c r="D98" s="48">
        <v>616266</v>
      </c>
      <c r="E98" s="48">
        <v>737155</v>
      </c>
      <c r="F98" s="48">
        <v>878910</v>
      </c>
      <c r="G98" s="10"/>
      <c r="H98" s="9">
        <v>83</v>
      </c>
      <c r="I98" s="204">
        <v>653475</v>
      </c>
      <c r="J98" s="204">
        <v>891766</v>
      </c>
      <c r="K98" s="204">
        <v>745340</v>
      </c>
      <c r="L98" s="204">
        <v>621782</v>
      </c>
      <c r="M98" s="204">
        <v>745340</v>
      </c>
      <c r="N98" s="204">
        <v>891766</v>
      </c>
      <c r="O98" s="10"/>
    </row>
    <row r="99" spans="1:15" ht="15" x14ac:dyDescent="0.25">
      <c r="A99">
        <v>84</v>
      </c>
      <c r="B99" s="48">
        <v>656892</v>
      </c>
      <c r="C99" s="48">
        <v>833293</v>
      </c>
      <c r="D99" s="48">
        <v>624882</v>
      </c>
      <c r="E99" s="48">
        <v>747461</v>
      </c>
      <c r="F99" s="48">
        <v>891198</v>
      </c>
      <c r="G99" s="10"/>
      <c r="H99" s="9">
        <v>84</v>
      </c>
      <c r="I99" s="204">
        <v>662992</v>
      </c>
      <c r="J99" s="204">
        <v>904234</v>
      </c>
      <c r="K99" s="204">
        <v>755760</v>
      </c>
      <c r="L99" s="204">
        <v>630475</v>
      </c>
      <c r="M99" s="204">
        <v>755760</v>
      </c>
      <c r="N99" s="204">
        <v>904234</v>
      </c>
      <c r="O99" s="10"/>
    </row>
    <row r="100" spans="1:15" ht="15" x14ac:dyDescent="0.25">
      <c r="A100">
        <v>85</v>
      </c>
      <c r="B100" s="48">
        <v>666813</v>
      </c>
      <c r="C100" s="48">
        <v>845379</v>
      </c>
      <c r="D100" s="48">
        <v>633946</v>
      </c>
      <c r="E100" s="48">
        <v>758302</v>
      </c>
      <c r="F100" s="48">
        <v>904124</v>
      </c>
      <c r="G100" s="10"/>
      <c r="H100" s="9">
        <v>85</v>
      </c>
      <c r="I100" s="204">
        <v>673003</v>
      </c>
      <c r="J100" s="204">
        <v>917349</v>
      </c>
      <c r="K100" s="204">
        <v>766722</v>
      </c>
      <c r="L100" s="204">
        <v>639620</v>
      </c>
      <c r="M100" s="204">
        <v>766722</v>
      </c>
      <c r="N100" s="204">
        <v>917349</v>
      </c>
      <c r="O100" s="10"/>
    </row>
    <row r="101" spans="1:15" ht="15" x14ac:dyDescent="0.25">
      <c r="A101">
        <v>86</v>
      </c>
      <c r="B101" s="48">
        <v>676733</v>
      </c>
      <c r="C101" s="48">
        <v>857466</v>
      </c>
      <c r="D101" s="48">
        <v>643009</v>
      </c>
      <c r="E101" s="48">
        <v>769144</v>
      </c>
      <c r="F101" s="48">
        <v>917050</v>
      </c>
      <c r="G101" s="10"/>
      <c r="H101" s="9">
        <v>86</v>
      </c>
      <c r="I101" s="204">
        <v>683015</v>
      </c>
      <c r="J101" s="204">
        <v>930464</v>
      </c>
      <c r="K101" s="204">
        <v>777684</v>
      </c>
      <c r="L101" s="204">
        <v>648764</v>
      </c>
      <c r="M101" s="204">
        <v>777684</v>
      </c>
      <c r="N101" s="204">
        <v>930464</v>
      </c>
      <c r="O101" s="10"/>
    </row>
    <row r="102" spans="1:15" ht="15" x14ac:dyDescent="0.25">
      <c r="A102">
        <v>87</v>
      </c>
      <c r="B102" s="48">
        <v>686654</v>
      </c>
      <c r="C102" s="48">
        <v>869552</v>
      </c>
      <c r="D102" s="48">
        <v>652073</v>
      </c>
      <c r="E102" s="48">
        <v>779985</v>
      </c>
      <c r="F102" s="48">
        <v>929977</v>
      </c>
      <c r="G102" s="10"/>
      <c r="H102" s="9">
        <v>87</v>
      </c>
      <c r="I102" s="204">
        <v>693026</v>
      </c>
      <c r="J102" s="204">
        <v>943580</v>
      </c>
      <c r="K102" s="204">
        <v>788645</v>
      </c>
      <c r="L102" s="204">
        <v>657909</v>
      </c>
      <c r="M102" s="204">
        <v>788645</v>
      </c>
      <c r="N102" s="204">
        <v>943580</v>
      </c>
      <c r="O102" s="10"/>
    </row>
    <row r="103" spans="1:15" ht="15" x14ac:dyDescent="0.25">
      <c r="A103">
        <v>88</v>
      </c>
      <c r="B103" s="48">
        <v>696574</v>
      </c>
      <c r="C103" s="48">
        <v>881638</v>
      </c>
      <c r="D103" s="48">
        <v>661136</v>
      </c>
      <c r="E103" s="48">
        <v>790827</v>
      </c>
      <c r="F103" s="48">
        <v>942903</v>
      </c>
      <c r="G103" s="10"/>
      <c r="H103" s="9">
        <v>88</v>
      </c>
      <c r="I103" s="204">
        <v>703037</v>
      </c>
      <c r="J103" s="204">
        <v>956695</v>
      </c>
      <c r="K103" s="204">
        <v>799607</v>
      </c>
      <c r="L103" s="204">
        <v>667053</v>
      </c>
      <c r="M103" s="204">
        <v>799607</v>
      </c>
      <c r="N103" s="204">
        <v>956695</v>
      </c>
      <c r="O103" s="10"/>
    </row>
    <row r="104" spans="1:15" ht="15" x14ac:dyDescent="0.25">
      <c r="A104">
        <v>89</v>
      </c>
      <c r="B104" s="48">
        <v>706495</v>
      </c>
      <c r="C104" s="48">
        <v>893725</v>
      </c>
      <c r="D104" s="48">
        <v>670200</v>
      </c>
      <c r="E104" s="48">
        <v>801668</v>
      </c>
      <c r="F104" s="48">
        <v>955829</v>
      </c>
      <c r="G104" s="10"/>
      <c r="H104" s="9">
        <v>89</v>
      </c>
      <c r="I104" s="204">
        <v>713049</v>
      </c>
      <c r="J104" s="204">
        <v>969810</v>
      </c>
      <c r="K104" s="204">
        <v>810569</v>
      </c>
      <c r="L104" s="204">
        <v>676198</v>
      </c>
      <c r="M104" s="204">
        <v>810569</v>
      </c>
      <c r="N104" s="204">
        <v>969810</v>
      </c>
      <c r="O104" s="10"/>
    </row>
    <row r="105" spans="1:15" ht="15" x14ac:dyDescent="0.25">
      <c r="A105">
        <v>90</v>
      </c>
      <c r="B105" s="48">
        <v>716416</v>
      </c>
      <c r="C105" s="48">
        <v>905811</v>
      </c>
      <c r="D105" s="48">
        <v>679263</v>
      </c>
      <c r="E105" s="48">
        <v>812510</v>
      </c>
      <c r="F105" s="48">
        <v>968755</v>
      </c>
      <c r="G105" s="10"/>
      <c r="H105" s="9">
        <v>90</v>
      </c>
      <c r="I105" s="204">
        <v>723060</v>
      </c>
      <c r="J105" s="204">
        <v>982925</v>
      </c>
      <c r="K105" s="204">
        <v>821531</v>
      </c>
      <c r="L105" s="204">
        <v>685342</v>
      </c>
      <c r="M105" s="204">
        <v>821531</v>
      </c>
      <c r="N105" s="204">
        <v>982925</v>
      </c>
      <c r="O105" s="10"/>
    </row>
    <row r="106" spans="1:15" ht="15" x14ac:dyDescent="0.25">
      <c r="A106">
        <v>91</v>
      </c>
      <c r="B106" s="48">
        <v>726336</v>
      </c>
      <c r="C106" s="48">
        <v>917897</v>
      </c>
      <c r="D106" s="48">
        <v>688327</v>
      </c>
      <c r="E106" s="48">
        <v>823351</v>
      </c>
      <c r="F106" s="48">
        <v>981681</v>
      </c>
      <c r="G106" s="10"/>
      <c r="H106" s="9">
        <v>91</v>
      </c>
      <c r="I106" s="204">
        <v>733071</v>
      </c>
      <c r="J106" s="204">
        <v>996040</v>
      </c>
      <c r="K106" s="204">
        <v>832492</v>
      </c>
      <c r="L106" s="204">
        <v>694487</v>
      </c>
      <c r="M106" s="204">
        <v>832492</v>
      </c>
      <c r="N106" s="204">
        <v>996040</v>
      </c>
      <c r="O106" s="10"/>
    </row>
    <row r="107" spans="1:15" ht="15" x14ac:dyDescent="0.25">
      <c r="A107">
        <v>92</v>
      </c>
      <c r="B107" s="48">
        <v>736257</v>
      </c>
      <c r="C107" s="48">
        <v>929984</v>
      </c>
      <c r="D107" s="48">
        <v>697390</v>
      </c>
      <c r="E107" s="48">
        <v>834192</v>
      </c>
      <c r="F107" s="48">
        <v>994607</v>
      </c>
      <c r="G107" s="10"/>
      <c r="H107" s="9">
        <v>92</v>
      </c>
      <c r="I107" s="204">
        <v>743083</v>
      </c>
      <c r="J107" s="204">
        <v>1009155</v>
      </c>
      <c r="K107" s="204">
        <v>843454</v>
      </c>
      <c r="L107" s="204">
        <v>703631</v>
      </c>
      <c r="M107" s="204">
        <v>843454</v>
      </c>
      <c r="N107" s="204">
        <v>1009155</v>
      </c>
      <c r="O107" s="10"/>
    </row>
    <row r="108" spans="1:15" ht="15" x14ac:dyDescent="0.25">
      <c r="A108">
        <v>93</v>
      </c>
      <c r="B108" s="48">
        <v>746177</v>
      </c>
      <c r="C108" s="48">
        <v>942070</v>
      </c>
      <c r="D108" s="48">
        <v>706454</v>
      </c>
      <c r="E108" s="48">
        <v>845034</v>
      </c>
      <c r="F108" s="48">
        <v>1007534</v>
      </c>
      <c r="G108" s="10"/>
      <c r="H108" s="9">
        <v>93</v>
      </c>
      <c r="I108" s="204">
        <v>753094</v>
      </c>
      <c r="J108" s="204">
        <v>1022271</v>
      </c>
      <c r="K108" s="204">
        <v>854416</v>
      </c>
      <c r="L108" s="204">
        <v>712776</v>
      </c>
      <c r="M108" s="204">
        <v>854416</v>
      </c>
      <c r="N108" s="204">
        <v>1022271</v>
      </c>
      <c r="O108" s="10"/>
    </row>
    <row r="109" spans="1:15" ht="15" x14ac:dyDescent="0.25">
      <c r="A109">
        <v>94</v>
      </c>
      <c r="B109" s="48">
        <v>756098</v>
      </c>
      <c r="C109" s="48">
        <v>954156</v>
      </c>
      <c r="D109" s="48">
        <v>715517</v>
      </c>
      <c r="E109" s="48">
        <v>855875</v>
      </c>
      <c r="F109" s="48">
        <v>1020460</v>
      </c>
      <c r="G109" s="10"/>
      <c r="H109" s="9">
        <v>94</v>
      </c>
      <c r="I109" s="204">
        <v>763105</v>
      </c>
      <c r="J109" s="204">
        <v>1035386</v>
      </c>
      <c r="K109" s="204">
        <v>865378</v>
      </c>
      <c r="L109" s="204">
        <v>721920</v>
      </c>
      <c r="M109" s="204">
        <v>865378</v>
      </c>
      <c r="N109" s="204">
        <v>1035386</v>
      </c>
      <c r="O109" s="10"/>
    </row>
    <row r="110" spans="1:15" ht="15" x14ac:dyDescent="0.25">
      <c r="A110">
        <v>95</v>
      </c>
      <c r="B110" s="48">
        <v>766018</v>
      </c>
      <c r="C110" s="48">
        <v>966243</v>
      </c>
      <c r="D110" s="48">
        <v>724581</v>
      </c>
      <c r="E110" s="48">
        <v>866717</v>
      </c>
      <c r="F110" s="48">
        <v>1033386</v>
      </c>
      <c r="G110" s="10"/>
      <c r="H110" s="9">
        <v>95</v>
      </c>
      <c r="I110" s="204">
        <v>773117</v>
      </c>
      <c r="J110" s="204">
        <v>1048501</v>
      </c>
      <c r="K110" s="204">
        <v>876339</v>
      </c>
      <c r="L110" s="204">
        <v>731065</v>
      </c>
      <c r="M110" s="204">
        <v>876339</v>
      </c>
      <c r="N110" s="204">
        <v>1048501</v>
      </c>
      <c r="O110" s="10"/>
    </row>
    <row r="111" spans="1:15" ht="15" x14ac:dyDescent="0.25">
      <c r="A111">
        <v>96</v>
      </c>
      <c r="B111" s="48">
        <v>775939</v>
      </c>
      <c r="C111" s="48">
        <v>978329</v>
      </c>
      <c r="D111" s="48">
        <v>733644</v>
      </c>
      <c r="E111" s="48">
        <v>877558</v>
      </c>
      <c r="F111" s="48">
        <v>1046312</v>
      </c>
      <c r="G111" s="10"/>
      <c r="H111" s="9">
        <v>96</v>
      </c>
      <c r="I111" s="204">
        <v>783128</v>
      </c>
      <c r="J111" s="204">
        <v>1061616</v>
      </c>
      <c r="K111" s="204">
        <v>887301</v>
      </c>
      <c r="L111" s="204">
        <v>740209</v>
      </c>
      <c r="M111" s="204">
        <v>887301</v>
      </c>
      <c r="N111" s="204">
        <v>1061616</v>
      </c>
      <c r="O111" s="10"/>
    </row>
    <row r="112" spans="1:15" x14ac:dyDescent="0.2">
      <c r="A112">
        <v>97</v>
      </c>
      <c r="B112">
        <v>785594</v>
      </c>
      <c r="C112">
        <v>990092</v>
      </c>
      <c r="D112">
        <v>742465</v>
      </c>
      <c r="E112">
        <v>888109</v>
      </c>
      <c r="F112">
        <v>1058892</v>
      </c>
    </row>
    <row r="113" spans="1:6" x14ac:dyDescent="0.2">
      <c r="A113">
        <v>98</v>
      </c>
      <c r="B113">
        <v>795249</v>
      </c>
      <c r="C113">
        <v>1001855</v>
      </c>
      <c r="D113">
        <v>751286</v>
      </c>
      <c r="E113">
        <v>898661</v>
      </c>
      <c r="F113">
        <v>1071472</v>
      </c>
    </row>
    <row r="114" spans="1:6" x14ac:dyDescent="0.2">
      <c r="A114">
        <v>99</v>
      </c>
      <c r="B114">
        <v>804904</v>
      </c>
      <c r="C114">
        <v>1013618</v>
      </c>
      <c r="D114">
        <v>760107</v>
      </c>
      <c r="E114">
        <v>909212</v>
      </c>
      <c r="F114">
        <v>1084053</v>
      </c>
    </row>
    <row r="115" spans="1:6" x14ac:dyDescent="0.2">
      <c r="A115">
        <v>100</v>
      </c>
      <c r="B115">
        <v>814559</v>
      </c>
      <c r="C115">
        <v>1025381</v>
      </c>
      <c r="D115">
        <v>768928</v>
      </c>
      <c r="E115">
        <v>919763</v>
      </c>
      <c r="F115">
        <v>1096633</v>
      </c>
    </row>
    <row r="116" spans="1:6" x14ac:dyDescent="0.2">
      <c r="A116">
        <v>101</v>
      </c>
      <c r="B116">
        <v>824214</v>
      </c>
      <c r="C116">
        <v>1037144</v>
      </c>
      <c r="D116">
        <v>777749</v>
      </c>
      <c r="E116">
        <v>930314</v>
      </c>
      <c r="F116">
        <v>1109213</v>
      </c>
    </row>
    <row r="117" spans="1:6" x14ac:dyDescent="0.2">
      <c r="A117">
        <v>102</v>
      </c>
      <c r="B117">
        <v>833869</v>
      </c>
      <c r="C117">
        <v>1048907</v>
      </c>
      <c r="D117">
        <v>786570</v>
      </c>
      <c r="E117">
        <v>940866</v>
      </c>
      <c r="F117">
        <v>1121793</v>
      </c>
    </row>
    <row r="118" spans="1:6" x14ac:dyDescent="0.2">
      <c r="A118">
        <v>103</v>
      </c>
      <c r="B118">
        <v>843524</v>
      </c>
      <c r="C118">
        <v>1060669</v>
      </c>
      <c r="D118">
        <v>795391</v>
      </c>
      <c r="E118">
        <v>951417</v>
      </c>
      <c r="F118">
        <v>1134373</v>
      </c>
    </row>
    <row r="119" spans="1:6" x14ac:dyDescent="0.2">
      <c r="A119">
        <v>104</v>
      </c>
      <c r="B119">
        <v>853179</v>
      </c>
      <c r="C119">
        <v>1072432</v>
      </c>
      <c r="D119">
        <v>804212</v>
      </c>
      <c r="E119">
        <v>961968</v>
      </c>
      <c r="F119">
        <v>1146953</v>
      </c>
    </row>
    <row r="120" spans="1:6" x14ac:dyDescent="0.2">
      <c r="A120">
        <v>105</v>
      </c>
      <c r="B120">
        <v>862834</v>
      </c>
      <c r="C120">
        <v>1084195</v>
      </c>
      <c r="D120">
        <v>813033</v>
      </c>
      <c r="E120">
        <v>972519</v>
      </c>
      <c r="F120">
        <v>1159534</v>
      </c>
    </row>
    <row r="121" spans="1:6" x14ac:dyDescent="0.2">
      <c r="A121">
        <v>106</v>
      </c>
      <c r="B121">
        <v>872489</v>
      </c>
      <c r="C121">
        <v>1095958</v>
      </c>
      <c r="D121">
        <v>821854</v>
      </c>
      <c r="E121">
        <v>983071</v>
      </c>
      <c r="F121">
        <v>1172114</v>
      </c>
    </row>
    <row r="122" spans="1:6" x14ac:dyDescent="0.2">
      <c r="A122">
        <v>107</v>
      </c>
      <c r="B122">
        <v>882144</v>
      </c>
      <c r="C122">
        <v>1107721</v>
      </c>
      <c r="D122">
        <v>830675</v>
      </c>
      <c r="E122">
        <v>993622</v>
      </c>
      <c r="F122">
        <v>1184694</v>
      </c>
    </row>
    <row r="123" spans="1:6" x14ac:dyDescent="0.2">
      <c r="A123">
        <v>108</v>
      </c>
      <c r="B123">
        <v>891799</v>
      </c>
      <c r="C123">
        <v>1119484</v>
      </c>
      <c r="D123">
        <v>839496</v>
      </c>
      <c r="E123">
        <v>1004173</v>
      </c>
      <c r="F123">
        <v>1197274</v>
      </c>
    </row>
    <row r="124" spans="1:6" x14ac:dyDescent="0.2">
      <c r="A124">
        <v>109</v>
      </c>
      <c r="B124">
        <v>901921</v>
      </c>
      <c r="C124">
        <v>1131815</v>
      </c>
      <c r="D124">
        <v>848743</v>
      </c>
      <c r="E124">
        <v>1015234</v>
      </c>
      <c r="F124">
        <v>1210462</v>
      </c>
    </row>
    <row r="125" spans="1:6" x14ac:dyDescent="0.2">
      <c r="A125">
        <v>110</v>
      </c>
      <c r="B125">
        <v>912042</v>
      </c>
      <c r="C125">
        <v>1144146</v>
      </c>
      <c r="D125">
        <v>857990</v>
      </c>
      <c r="E125">
        <v>1026295</v>
      </c>
      <c r="F125">
        <v>1223650</v>
      </c>
    </row>
    <row r="126" spans="1:6" x14ac:dyDescent="0.2">
      <c r="A126">
        <v>111</v>
      </c>
      <c r="B126">
        <v>922164</v>
      </c>
      <c r="C126">
        <v>1156477</v>
      </c>
      <c r="D126">
        <v>867237</v>
      </c>
      <c r="E126">
        <v>1037356</v>
      </c>
      <c r="F126">
        <v>1236838</v>
      </c>
    </row>
    <row r="127" spans="1:6" x14ac:dyDescent="0.2">
      <c r="A127">
        <v>112</v>
      </c>
      <c r="B127">
        <v>932285</v>
      </c>
      <c r="C127">
        <v>1168808</v>
      </c>
      <c r="D127">
        <v>876484</v>
      </c>
      <c r="E127">
        <v>1048417</v>
      </c>
      <c r="F127">
        <v>1250026</v>
      </c>
    </row>
    <row r="128" spans="1:6" x14ac:dyDescent="0.2">
      <c r="A128">
        <v>113</v>
      </c>
      <c r="B128">
        <v>942407</v>
      </c>
      <c r="C128">
        <v>1181139</v>
      </c>
      <c r="D128">
        <v>885731</v>
      </c>
      <c r="E128">
        <v>1059478</v>
      </c>
      <c r="F128">
        <v>1263214</v>
      </c>
    </row>
    <row r="129" spans="1:6" x14ac:dyDescent="0.2">
      <c r="A129">
        <v>114</v>
      </c>
      <c r="B129">
        <v>952528</v>
      </c>
      <c r="C129">
        <v>1193470</v>
      </c>
      <c r="D129">
        <v>894978</v>
      </c>
      <c r="E129">
        <v>1070539</v>
      </c>
      <c r="F129">
        <v>1276402</v>
      </c>
    </row>
    <row r="130" spans="1:6" x14ac:dyDescent="0.2">
      <c r="A130">
        <v>115</v>
      </c>
      <c r="B130">
        <v>962650</v>
      </c>
      <c r="C130">
        <v>1205800</v>
      </c>
      <c r="D130">
        <v>904225</v>
      </c>
      <c r="E130">
        <v>1081599</v>
      </c>
      <c r="F130">
        <v>1289589</v>
      </c>
    </row>
    <row r="131" spans="1:6" x14ac:dyDescent="0.2">
      <c r="A131">
        <v>116</v>
      </c>
      <c r="B131">
        <v>972771</v>
      </c>
      <c r="C131">
        <v>1218131</v>
      </c>
      <c r="D131">
        <v>913472</v>
      </c>
      <c r="E131">
        <v>1092660</v>
      </c>
      <c r="F131">
        <v>1302777</v>
      </c>
    </row>
    <row r="132" spans="1:6" x14ac:dyDescent="0.2">
      <c r="A132">
        <v>117</v>
      </c>
      <c r="B132">
        <v>982893</v>
      </c>
      <c r="C132">
        <v>1230462</v>
      </c>
      <c r="D132">
        <v>922719</v>
      </c>
      <c r="E132">
        <v>1103721</v>
      </c>
      <c r="F132">
        <v>1315965</v>
      </c>
    </row>
    <row r="133" spans="1:6" x14ac:dyDescent="0.2">
      <c r="A133">
        <v>118</v>
      </c>
      <c r="B133">
        <v>993014</v>
      </c>
      <c r="C133">
        <v>1242793</v>
      </c>
      <c r="D133">
        <v>931966</v>
      </c>
      <c r="E133">
        <v>1114782</v>
      </c>
      <c r="F133">
        <v>1329153</v>
      </c>
    </row>
    <row r="134" spans="1:6" x14ac:dyDescent="0.2">
      <c r="A134">
        <v>119</v>
      </c>
      <c r="B134">
        <v>1003136</v>
      </c>
      <c r="C134">
        <v>1255124</v>
      </c>
      <c r="D134">
        <v>941213</v>
      </c>
      <c r="E134">
        <v>1125843</v>
      </c>
      <c r="F134">
        <v>1342341</v>
      </c>
    </row>
    <row r="135" spans="1:6" x14ac:dyDescent="0.2">
      <c r="A135">
        <v>120</v>
      </c>
      <c r="B135">
        <v>1013257</v>
      </c>
      <c r="C135">
        <v>1267455</v>
      </c>
      <c r="D135">
        <v>950460</v>
      </c>
      <c r="E135">
        <v>1136904</v>
      </c>
      <c r="F135">
        <v>1355529</v>
      </c>
    </row>
  </sheetData>
  <sheetProtection selectLockedCells="1" selectUnlockedCells="1"/>
  <sortState xmlns:xlrd2="http://schemas.microsoft.com/office/spreadsheetml/2017/richdata2" ref="A7:C33">
    <sortCondition ref="B7:B33"/>
  </sortState>
  <mergeCells count="1">
    <mergeCell ref="E1:E2"/>
  </mergeCells>
  <dataValidations count="1">
    <dataValidation type="list" allowBlank="1" showInputMessage="1" showErrorMessage="1" sqref="C7:C14 J14" xr:uid="{00000000-0002-0000-0300-000000000000}">
      <formula1>#REF!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11</vt:i4>
      </vt:variant>
    </vt:vector>
  </HeadingPairs>
  <TitlesOfParts>
    <vt:vector size="16" baseType="lpstr">
      <vt:lpstr>Explanation</vt:lpstr>
      <vt:lpstr>Participatiant list</vt:lpstr>
      <vt:lpstr>Staff</vt:lpstr>
      <vt:lpstr>Budget</vt:lpstr>
      <vt:lpstr>hulpsheets</vt:lpstr>
      <vt:lpstr>Budget!Afdrukbereik</vt:lpstr>
      <vt:lpstr>'Participatiant list'!Afdrukbereik</vt:lpstr>
      <vt:lpstr>Staff!Afdrukbereik</vt:lpstr>
      <vt:lpstr>Costs</vt:lpstr>
      <vt:lpstr>NFU</vt:lpstr>
      <vt:lpstr>Overig</vt:lpstr>
      <vt:lpstr>Ruling</vt:lpstr>
      <vt:lpstr>Tabel_NFU</vt:lpstr>
      <vt:lpstr>Tabel_VSNU</vt:lpstr>
      <vt:lpstr>Type_organisation</vt:lpstr>
      <vt:lpstr>VSNU</vt:lpstr>
    </vt:vector>
  </TitlesOfParts>
  <Company>ZonMw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Jeroen Hermans</dc:creator>
  <cp:lastModifiedBy>Daan van der Honing</cp:lastModifiedBy>
  <cp:lastPrinted>2024-10-30T09:04:37Z</cp:lastPrinted>
  <dcterms:created xsi:type="dcterms:W3CDTF">2019-11-05T07:53:06Z</dcterms:created>
  <dcterms:modified xsi:type="dcterms:W3CDTF">2026-07-27T06:43:47Z</dcterms:modified>
</cp:coreProperties>
</file>