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G:\Doelmatigheidsonderzoek\4 DO 2022 2026\5 Rondes\IMP ronde 3\1 Oproep, rondeplanning, vragen\AIMS\Bijlagen\"/>
    </mc:Choice>
  </mc:AlternateContent>
  <xr:revisionPtr revIDLastSave="0" documentId="8_{63CBDDD2-9BDB-4CD2-9611-E269E5779354}" xr6:coauthVersionLast="47" xr6:coauthVersionMax="47" xr10:uidLastSave="{00000000-0000-0000-0000-000000000000}"/>
  <bookViews>
    <workbookView xWindow="-120" yWindow="-120" windowWidth="29040" windowHeight="15720" xr2:uid="{00000000-000D-0000-FFFF-FFFF00000000}"/>
  </bookViews>
  <sheets>
    <sheet name="DO winst" sheetId="1" r:id="rId1"/>
  </sheets>
  <definedNames>
    <definedName name="_xlnm.Print_Area" localSheetId="0">'DO winst'!$A:$H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8" i="1" l="1"/>
  <c r="D32" i="1"/>
  <c r="D90" i="1" s="1"/>
  <c r="D78" i="1" l="1"/>
  <c r="G17" i="1"/>
  <c r="G14" i="1"/>
  <c r="F55" i="1"/>
  <c r="F81" i="1" s="1"/>
  <c r="D117" i="1" l="1"/>
  <c r="D91" i="1"/>
  <c r="D55" i="1"/>
  <c r="D81" i="1" s="1"/>
  <c r="F116" i="1" l="1"/>
  <c r="H116" i="1" s="1"/>
  <c r="D118" i="1"/>
  <c r="F115" i="1"/>
  <c r="D92" i="1"/>
  <c r="F90" i="1"/>
  <c r="H90" i="1" s="1"/>
  <c r="G57" i="1"/>
  <c r="G38" i="1"/>
  <c r="G83" i="1"/>
  <c r="G90" i="1" l="1" a="1"/>
  <c r="G90" i="1" s="1"/>
  <c r="G116" i="1" a="1"/>
  <c r="G116" i="1" s="1"/>
  <c r="D116" i="1"/>
  <c r="G60" i="1"/>
  <c r="G41" i="1"/>
  <c r="G118" i="1" l="1"/>
  <c r="G120" i="1"/>
  <c r="G119" i="1"/>
  <c r="G93" i="1"/>
  <c r="G94" i="1"/>
  <c r="G9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<sst xmlns="http://schemas.openxmlformats.org/spreadsheetml/2006/main" count="90" uniqueCount="62">
  <si>
    <t>€</t>
  </si>
  <si>
    <t>characters left:</t>
  </si>
  <si>
    <t>QALY</t>
  </si>
  <si>
    <t>BIJLAGE: Onderbouwing kosteneffectiviteit en impact</t>
  </si>
  <si>
    <t>Aantal patiënten, gezondheidsresultaten, kostenverschillen en implementatiegraad</t>
  </si>
  <si>
    <t>LET OP: Dit is een verplichte bijlage. Dit bestand dient u (als PDF-bestand) als bijlage toe te voegen aan uw aanvraag in Mijn ZonMw. De maximale lengte van het bestand is 5 pagina's (A4) en u mag het formaat niet wijzigen. Zorg ervoor dat uw tekst zichtbaar blijft in de opgegeven tekstvelden!</t>
  </si>
  <si>
    <t>1) Jaarlijks aantal patiënten in Nederland dat in aanmerking komt voor de te implementeren interventie</t>
  </si>
  <si>
    <t>Waarde</t>
  </si>
  <si>
    <t>Populatie / Tijd</t>
  </si>
  <si>
    <t>Incidentie (indien van toepassing)</t>
  </si>
  <si>
    <t>De incidentie is het aantal nieuwe gevallen waarbij in een bepaalde populatie in een bepaalde periode een ziekte ontstaat.</t>
  </si>
  <si>
    <t>Prevalentie (indien van toepassing)</t>
  </si>
  <si>
    <t>De prevalentie is het totale aantal gevallen van een ziekte dat op een bepaald moment in een bepaalde populatie aanwezig is.</t>
  </si>
  <si>
    <t>Jaarlijks aantal patiënten in Nederland (a)</t>
  </si>
  <si>
    <t>Geef een toelichting op de hierboven genoemde cijfers (max. 1000 tekens)</t>
  </si>
  <si>
    <t>Toelichting</t>
  </si>
  <si>
    <t>Gebruikte referenties of bronnen (max. 500 tekens)</t>
  </si>
  <si>
    <t>Literatuurverwijzingen of andere gebruikte databronnen (bijvoorbeeld databases van ziekenhuizen)</t>
  </si>
  <si>
    <t>2) Beschrijf de standaardzorg waarmee vergeleken is bij de kosteneffectiviteitsanalyse van de interventie. Beschrijf de aangetoonde effecten van de interventie op de gezondheid, in vergelijking met de standaard zorg. Bij voorkeur in QALYs, of een andere uitkomst die is gehanteerd bij de kosteneffecteitsanalyse.</t>
  </si>
  <si>
    <t>Beknopte beschrijving</t>
  </si>
  <si>
    <t>Uitkomstmaat</t>
  </si>
  <si>
    <t>Gezondheidsuitkomst bij gebruikelijke zorg,</t>
  </si>
  <si>
    <t>(definieer de gebruikte eenheid)</t>
  </si>
  <si>
    <t>op patiëntniveau (b)</t>
  </si>
  <si>
    <t>Gezondheidsuitkomst bij de te implementeren</t>
  </si>
  <si>
    <t>interventie, op patiëntniveau (c)</t>
  </si>
  <si>
    <t>Effect op de gezondheid van interventie vergeleken</t>
  </si>
  <si>
    <t>met gebruikelijke zorg, patiëntniveau (c-b)</t>
  </si>
  <si>
    <t>Geef aan of het effect wordt beschouwd als</t>
  </si>
  <si>
    <t xml:space="preserve">gezondheidswinst of gezondheidsverlies, of </t>
  </si>
  <si>
    <t>geen effect op gezondheid</t>
  </si>
  <si>
    <t>Standaardzorg waarmee vergeleken is:</t>
  </si>
  <si>
    <t>Tekens over:</t>
  </si>
  <si>
    <t>3) Beschrijf de effecten op de kosten (€) die verband houden met de te implementeren interventie in vergelijking met de gebruikelijke zorg. De kosten moeten in ieder geval worden gepresenteerd vanuit het perspectief van de gezondheidszorg. Presenteer - als mogelijk - ook andere perspectieven, zoals het institutionele of maatschappelijke perspectief.</t>
  </si>
  <si>
    <t>Gezondheidszorg</t>
  </si>
  <si>
    <t>perspectief</t>
  </si>
  <si>
    <t>Ander perspectief:</t>
  </si>
  <si>
    <t>Maatschappelijk</t>
  </si>
  <si>
    <t>Jaarlijkse populatie (a)*kostenverschil per patiënt per jaar (e-d)</t>
  </si>
  <si>
    <t>Kosten van de te implementeren interventie, per patiënt per jaar (e)</t>
  </si>
  <si>
    <t xml:space="preserve">Kosten van de gebruikelijke zorg, per patiënt per jaar (d) </t>
  </si>
  <si>
    <t>Kostenverschil van de interventie:</t>
  </si>
  <si>
    <t>Huidige implementatiegraad van de te implementeren interventie:</t>
  </si>
  <si>
    <t>% van totale implementatie</t>
  </si>
  <si>
    <t>4) Beschrijf de huidige implementatiegraad van de interventie en geef een realistische schattig van de verwachtte implementatiegraad na afloop van het implementatietraject.</t>
  </si>
  <si>
    <t>Ander perspectief</t>
  </si>
  <si>
    <t>Verwachtte implementatiegraad van de interventie, na afloop van het project:</t>
  </si>
  <si>
    <t>Verwachtte implementatiegraad van de interventie, 2 jaar na afronding van het project:</t>
  </si>
  <si>
    <t>5) Samenvatting van de beoogde doelmatigheidswinst (gezondheidswinst/kostenbesparingen) in de gezondheidszorg (max. 1000 tekens)</t>
  </si>
  <si>
    <t>Verwachtte kostenbesparing van het implementatietraject in kosten</t>
  </si>
  <si>
    <t>Gezondheidseffect van de interventie, patiëntniveau</t>
  </si>
  <si>
    <t>Gecorrigeerd voor % implementatie</t>
  </si>
  <si>
    <t>6) Kosteneffectiviteitsvlak</t>
  </si>
  <si>
    <t xml:space="preserve">Vul secties 2 en 3 in om de samengevatte resultaten voor het gezondheidszorgperspectief en (indien van toepassing) een ander perspectief van uw keuze te zien
</t>
  </si>
  <si>
    <r>
      <t xml:space="preserve">a) </t>
    </r>
    <r>
      <rPr>
        <u/>
        <sz val="10"/>
        <color theme="1"/>
        <rFont val="Arial"/>
        <family val="2"/>
      </rPr>
      <t>Gezondheidszorgperspectief - samenvatting van de input</t>
    </r>
  </si>
  <si>
    <t>Gezondheidswinst, per patiënt</t>
  </si>
  <si>
    <t>Kostenverschil, per patiënt</t>
  </si>
  <si>
    <t>Vat uw resultaten samen</t>
  </si>
  <si>
    <r>
      <t xml:space="preserve">b) </t>
    </r>
    <r>
      <rPr>
        <u/>
        <sz val="10"/>
        <color theme="1"/>
        <rFont val="Arial"/>
        <family val="2"/>
      </rPr>
      <t>Ander perspectief - samenvatting van de input</t>
    </r>
  </si>
  <si>
    <t>Gekozen perspectief:</t>
  </si>
  <si>
    <t xml:space="preserve">Waarde </t>
  </si>
  <si>
    <t>(gebruik een komma)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</si>
</sst>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32">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i/>
      <sz val="10"/>
      <color theme="1"/>
      <name val="Arial"/>
      <family val="2"/>
    </font>
    <font>
      <i/>
      <sz val="10"/>
      <color theme="1"/>
      <name val="Arial"/>
      <family val="2"/>
    </font>
    <font>
      <b/>
      <sz val="14"/>
      <color theme="1"/>
      <name val="Arial"/>
      <family val="2"/>
    </font>
    <font>
      <i/>
      <sz val="10"/>
      <color theme="0" tint="-0.34998626667073579"/>
      <name val="Arial"/>
      <family val="2"/>
    </font>
    <font>
      <sz val="10"/>
      <color theme="1"/>
      <name val="Arial Narrow"/>
      <family val="2"/>
    </font>
    <font>
      <sz val="11"/>
      <color theme="1"/>
      <name val="Calibri"/>
      <family val="2"/>
      <scheme val="minor"/>
    </font>
    <font>
      <i/>
      <sz val="9"/>
      <color theme="1"/>
      <name val="Arial"/>
      <family val="2"/>
    </font>
    <font>
      <sz val="9"/>
      <color theme="1"/>
      <name val="Arial"/>
      <family val="2"/>
    </font>
    <font>
      <i/>
      <sz val="8"/>
      <color theme="1"/>
      <name val="Arial"/>
      <family val="2"/>
    </font>
    <font>
      <i/>
      <u/>
      <sz val="9"/>
      <color theme="1"/>
      <name val="Arial"/>
      <family val="2"/>
    </font>
    <font>
      <sz val="10"/>
      <color theme="0"/>
      <name val="Arial"/>
      <family val="2"/>
    </font>
    <font>
      <sz val="10"/>
      <color theme="0" tint="-0.34998626667073579"/>
      <name val="Arial"/>
      <family val="2"/>
    </font>
    <font>
      <u/>
      <sz val="10"/>
      <color theme="1"/>
      <name val="Arial"/>
      <family val="2"/>
    </font>
    <font>
      <sz val="9.5"/>
      <color theme="1"/>
      <name val="Arial Narrow"/>
      <family val="2"/>
    </font>
    <font>
      <i/>
      <sz val="9.5"/>
      <color theme="1"/>
      <name val="Arial Narrow"/>
      <family val="2"/>
    </font>
    <font>
      <sz val="10"/>
      <name val="Arial"/>
      <family val="2"/>
    </font>
    <font>
      <sz val="10"/>
      <color theme="1"/>
      <name val="Arial Unicode MS"/>
    </font>
    <font>
      <b/>
      <sz val="10"/>
      <name val="Arial"/>
      <family val="2"/>
    </font>
    <font>
      <i/>
      <sz val="9"/>
      <name val="Arial"/>
      <family val="2"/>
    </font>
    <font>
      <i/>
      <sz val="10"/>
      <color theme="1" tint="0.499984740745262"/>
      <name val="Arial"/>
      <family val="2"/>
    </font>
  </fonts>
  <fills count="3">
    <fill>
      <patternFill patternType="none"/>
    </fill>
    <fill>
      <patternFill patternType="gray125"/>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7" fillId="0" borderId="0" applyFont="0" applyFill="0" applyBorder="0" applyAlignment="0" applyProtection="0"/>
  </cellStyleXfs>
  <cellXfs count="98">
    <xf numFmtId="0" fontId="0" fillId="0" borderId="0" xfId="0"/>
    <xf numFmtId="0" fontId="11" fillId="0" borderId="0" xfId="0" applyFont="1"/>
    <xf numFmtId="0" fontId="12" fillId="0" borderId="0" xfId="0" applyFont="1"/>
    <xf numFmtId="0" fontId="10" fillId="0" borderId="0" xfId="0" applyFont="1"/>
    <xf numFmtId="0" fontId="13" fillId="0" borderId="0" xfId="0" applyFont="1"/>
    <xf numFmtId="0" fontId="13" fillId="0" borderId="0" xfId="0" applyFont="1" applyAlignment="1">
      <alignment vertical="top"/>
    </xf>
    <xf numFmtId="0" fontId="11" fillId="0" borderId="0" xfId="0" applyFont="1" applyAlignment="1">
      <alignment horizontal="left" vertical="top" wrapText="1"/>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horizontal="right"/>
    </xf>
    <xf numFmtId="0" fontId="10"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xf numFmtId="0" fontId="13" fillId="0" borderId="0" xfId="0" applyFont="1" applyAlignment="1">
      <alignment vertical="top" wrapText="1"/>
    </xf>
    <xf numFmtId="0" fontId="13" fillId="2" borderId="1" xfId="0" applyFont="1" applyFill="1" applyBorder="1" applyProtection="1">
      <protection locked="0"/>
    </xf>
    <xf numFmtId="0" fontId="15" fillId="0" borderId="0" xfId="0" applyFont="1"/>
    <xf numFmtId="0" fontId="15" fillId="0" borderId="0" xfId="0" applyFont="1" applyAlignment="1">
      <alignment horizontal="left"/>
    </xf>
    <xf numFmtId="4" fontId="10" fillId="2" borderId="1" xfId="0" applyNumberFormat="1" applyFont="1" applyFill="1" applyBorder="1" applyProtection="1">
      <protection locked="0"/>
    </xf>
    <xf numFmtId="0" fontId="16" fillId="0" borderId="0" xfId="0" applyFont="1"/>
    <xf numFmtId="0" fontId="18" fillId="0" borderId="0" xfId="0" applyFont="1"/>
    <xf numFmtId="3" fontId="11" fillId="2" borderId="1" xfId="0" applyNumberFormat="1" applyFont="1" applyFill="1" applyBorder="1"/>
    <xf numFmtId="0" fontId="18" fillId="0" borderId="0" xfId="0" applyFont="1" applyAlignment="1">
      <alignment horizontal="left"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11" fillId="0" borderId="0" xfId="0" applyFont="1" applyAlignment="1">
      <alignment vertical="center"/>
    </xf>
    <xf numFmtId="0" fontId="9" fillId="0" borderId="0" xfId="0" applyFont="1"/>
    <xf numFmtId="0" fontId="18" fillId="0" borderId="0" xfId="0" quotePrefix="1" applyFont="1" applyAlignment="1">
      <alignment vertical="top" wrapText="1"/>
    </xf>
    <xf numFmtId="0" fontId="21" fillId="0" borderId="0" xfId="0" applyFont="1" applyAlignment="1">
      <alignment horizontal="left"/>
    </xf>
    <xf numFmtId="4" fontId="10" fillId="0" borderId="0" xfId="0" applyNumberFormat="1" applyFont="1"/>
    <xf numFmtId="49" fontId="10" fillId="0" borderId="0" xfId="0" applyNumberFormat="1" applyFont="1"/>
    <xf numFmtId="164" fontId="10" fillId="0" borderId="0" xfId="0" applyNumberFormat="1" applyFont="1"/>
    <xf numFmtId="164" fontId="22" fillId="0" borderId="0" xfId="0" applyNumberFormat="1" applyFont="1"/>
    <xf numFmtId="0" fontId="22" fillId="0" borderId="0" xfId="0" applyFont="1"/>
    <xf numFmtId="0" fontId="22" fillId="0" borderId="0" xfId="0" applyFont="1" applyAlignment="1">
      <alignment wrapText="1"/>
    </xf>
    <xf numFmtId="0" fontId="7" fillId="0" borderId="0" xfId="0" applyFont="1"/>
    <xf numFmtId="49" fontId="6" fillId="0" borderId="0" xfId="0" applyNumberFormat="1" applyFont="1"/>
    <xf numFmtId="4" fontId="5" fillId="2" borderId="1" xfId="0" applyNumberFormat="1" applyFont="1" applyFill="1" applyBorder="1" applyProtection="1">
      <protection locked="0"/>
    </xf>
    <xf numFmtId="0" fontId="23" fillId="0" borderId="0" xfId="0" applyFont="1"/>
    <xf numFmtId="164" fontId="23" fillId="0" borderId="0" xfId="0" applyNumberFormat="1" applyFont="1"/>
    <xf numFmtId="0" fontId="25" fillId="0" borderId="0" xfId="0" applyFont="1" applyAlignment="1">
      <alignment horizontal="right"/>
    </xf>
    <xf numFmtId="0" fontId="26" fillId="0" borderId="0" xfId="0" applyFont="1" applyAlignment="1">
      <alignment horizontal="right"/>
    </xf>
    <xf numFmtId="4" fontId="10" fillId="0" borderId="0" xfId="0" applyNumberFormat="1" applyFont="1" applyProtection="1">
      <protection locked="0"/>
    </xf>
    <xf numFmtId="0" fontId="27" fillId="2" borderId="1" xfId="0" applyFont="1" applyFill="1" applyBorder="1" applyProtection="1">
      <protection locked="0"/>
    </xf>
    <xf numFmtId="0" fontId="11" fillId="0" borderId="0" xfId="0" applyFont="1" applyAlignment="1">
      <alignment horizontal="left" wrapText="1"/>
    </xf>
    <xf numFmtId="0" fontId="3" fillId="0" borderId="0" xfId="0" applyFont="1"/>
    <xf numFmtId="0" fontId="28" fillId="0" borderId="0" xfId="0" applyFont="1" applyAlignment="1">
      <alignment horizontal="left" vertical="center"/>
    </xf>
    <xf numFmtId="0" fontId="3" fillId="2" borderId="1" xfId="0" applyFont="1" applyFill="1" applyBorder="1" applyProtection="1">
      <protection locked="0"/>
    </xf>
    <xf numFmtId="3" fontId="3" fillId="2" borderId="1" xfId="0" applyNumberFormat="1" applyFont="1" applyFill="1" applyBorder="1" applyProtection="1">
      <protection locked="0"/>
    </xf>
    <xf numFmtId="0" fontId="3" fillId="0" borderId="0" xfId="0" applyFont="1" applyAlignment="1">
      <alignment horizontal="left" vertical="top" wrapText="1"/>
    </xf>
    <xf numFmtId="0" fontId="3" fillId="0" borderId="0" xfId="0" applyFont="1" applyAlignment="1">
      <alignment vertical="top"/>
    </xf>
    <xf numFmtId="3" fontId="11" fillId="0" borderId="0" xfId="0" applyNumberFormat="1" applyFont="1"/>
    <xf numFmtId="0" fontId="15" fillId="0" borderId="0" xfId="0" applyFont="1" applyAlignment="1">
      <alignment horizontal="right"/>
    </xf>
    <xf numFmtId="0" fontId="29" fillId="0" borderId="0" xfId="0" applyFont="1" applyAlignment="1">
      <alignment horizontal="left" vertical="top" wrapText="1"/>
    </xf>
    <xf numFmtId="0" fontId="2" fillId="0" borderId="0" xfId="0" applyFont="1"/>
    <xf numFmtId="0" fontId="2" fillId="0" borderId="0" xfId="0" quotePrefix="1" applyFont="1" applyAlignment="1">
      <alignment vertical="top" wrapText="1"/>
    </xf>
    <xf numFmtId="0" fontId="2" fillId="0" borderId="0" xfId="0" applyFont="1" applyAlignment="1">
      <alignment vertical="center"/>
    </xf>
    <xf numFmtId="9" fontId="4" fillId="0" borderId="0" xfId="1" applyFont="1" applyFill="1" applyBorder="1" applyAlignment="1" applyProtection="1">
      <protection locked="0"/>
    </xf>
    <xf numFmtId="0" fontId="25" fillId="0" borderId="0" xfId="0" applyFont="1" applyAlignment="1">
      <alignment horizontal="left"/>
    </xf>
    <xf numFmtId="0" fontId="2" fillId="0" borderId="0" xfId="0" applyFont="1" applyAlignment="1">
      <alignment horizontal="right"/>
    </xf>
    <xf numFmtId="0" fontId="2" fillId="2" borderId="1" xfId="0" applyFont="1" applyFill="1" applyBorder="1" applyProtection="1">
      <protection locked="0"/>
    </xf>
    <xf numFmtId="2" fontId="3" fillId="2" borderId="1" xfId="0" applyNumberFormat="1" applyFont="1" applyFill="1" applyBorder="1"/>
    <xf numFmtId="0" fontId="20" fillId="0" borderId="0" xfId="0" applyFont="1"/>
    <xf numFmtId="0" fontId="20" fillId="0" borderId="0" xfId="0" applyFont="1" applyAlignment="1">
      <alignment horizontal="left"/>
    </xf>
    <xf numFmtId="0" fontId="21" fillId="0" borderId="0" xfId="0" applyFont="1" applyAlignment="1">
      <alignment horizontal="left" wrapText="1"/>
    </xf>
    <xf numFmtId="0" fontId="13" fillId="0" borderId="0" xfId="0" applyFont="1" applyAlignment="1">
      <alignment horizontal="left" vertical="top" wrapText="1"/>
    </xf>
    <xf numFmtId="0" fontId="18" fillId="0" borderId="0" xfId="0" applyFont="1" applyAlignment="1">
      <alignment horizontal="left" vertical="top" wrapText="1"/>
    </xf>
    <xf numFmtId="0" fontId="13" fillId="2" borderId="2"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1" fillId="0" borderId="0" xfId="0" applyFont="1" applyAlignment="1">
      <alignment horizontal="left" wrapText="1"/>
    </xf>
    <xf numFmtId="0" fontId="13" fillId="0" borderId="0" xfId="0" applyFont="1" applyAlignment="1">
      <alignment horizontal="left" wrapText="1"/>
    </xf>
    <xf numFmtId="0" fontId="3" fillId="0" borderId="0" xfId="0" quotePrefix="1" applyFont="1" applyAlignment="1">
      <alignment horizontal="left" vertical="top" wrapText="1"/>
    </xf>
    <xf numFmtId="0" fontId="8" fillId="0" borderId="0" xfId="0" applyFont="1" applyAlignment="1">
      <alignment horizontal="left" vertical="top" wrapText="1"/>
    </xf>
    <xf numFmtId="49" fontId="13" fillId="2" borderId="2" xfId="0" applyNumberFormat="1" applyFont="1" applyFill="1" applyBorder="1" applyAlignment="1" applyProtection="1">
      <alignment horizontal="left" vertical="top"/>
      <protection locked="0"/>
    </xf>
    <xf numFmtId="49" fontId="13" fillId="2" borderId="3" xfId="0" applyNumberFormat="1" applyFont="1" applyFill="1" applyBorder="1" applyAlignment="1" applyProtection="1">
      <alignment horizontal="left" vertical="top"/>
      <protection locked="0"/>
    </xf>
    <xf numFmtId="49" fontId="13" fillId="2" borderId="4" xfId="0" applyNumberFormat="1" applyFont="1" applyFill="1" applyBorder="1" applyAlignment="1" applyProtection="1">
      <alignment horizontal="left" vertical="top"/>
      <protection locked="0"/>
    </xf>
    <xf numFmtId="9" fontId="2" fillId="2" borderId="2" xfId="1" applyFont="1" applyFill="1" applyBorder="1" applyAlignment="1" applyProtection="1">
      <alignment horizontal="left"/>
      <protection locked="0"/>
    </xf>
    <xf numFmtId="9" fontId="4" fillId="2" borderId="3" xfId="1" applyFont="1" applyFill="1" applyBorder="1" applyAlignment="1" applyProtection="1">
      <alignment horizontal="left"/>
      <protection locked="0"/>
    </xf>
    <xf numFmtId="9" fontId="4" fillId="2" borderId="4" xfId="1" applyFont="1" applyFill="1" applyBorder="1" applyAlignment="1" applyProtection="1">
      <alignment horizontal="left"/>
      <protection locked="0"/>
    </xf>
    <xf numFmtId="0" fontId="30" fillId="0" borderId="0" xfId="0" applyFont="1" applyAlignment="1">
      <alignment horizontal="left" vertical="top" wrapText="1"/>
    </xf>
    <xf numFmtId="0" fontId="2" fillId="0" borderId="0" xfId="0" quotePrefix="1" applyFont="1" applyAlignment="1">
      <alignment horizontal="left" vertical="top" wrapText="1"/>
    </xf>
    <xf numFmtId="0" fontId="29" fillId="0" borderId="0" xfId="0" applyFont="1" applyAlignment="1">
      <alignment horizontal="left" vertical="top" wrapText="1"/>
    </xf>
    <xf numFmtId="0" fontId="2" fillId="0" borderId="0" xfId="0" applyFont="1" applyAlignment="1">
      <alignment horizontal="left" vertical="top" wrapText="1"/>
    </xf>
    <xf numFmtId="0" fontId="11" fillId="0" borderId="0" xfId="0" applyFont="1" applyAlignment="1">
      <alignment horizontal="left" vertical="center" wrapText="1"/>
    </xf>
    <xf numFmtId="9" fontId="4" fillId="2" borderId="2" xfId="1" applyFont="1" applyFill="1" applyBorder="1" applyAlignment="1" applyProtection="1">
      <alignment horizontal="left"/>
      <protection locked="0"/>
    </xf>
    <xf numFmtId="0" fontId="31" fillId="0" borderId="0" xfId="0" quotePrefix="1" applyFont="1" applyAlignment="1">
      <alignment horizontal="left" vertical="top" wrapText="1"/>
    </xf>
    <xf numFmtId="9" fontId="31" fillId="2" borderId="2" xfId="1" applyFont="1" applyFill="1" applyBorder="1" applyAlignment="1" applyProtection="1">
      <alignment horizontal="left"/>
      <protection locked="0"/>
    </xf>
    <xf numFmtId="9" fontId="31" fillId="2" borderId="3" xfId="1" applyFont="1" applyFill="1" applyBorder="1" applyAlignment="1" applyProtection="1">
      <alignment horizontal="left"/>
      <protection locked="0"/>
    </xf>
    <xf numFmtId="9" fontId="31" fillId="2" borderId="4" xfId="1" applyFont="1" applyFill="1" applyBorder="1" applyAlignment="1" applyProtection="1">
      <alignment horizontal="left"/>
      <protection locked="0"/>
    </xf>
    <xf numFmtId="49" fontId="1" fillId="2" borderId="1" xfId="0" applyNumberFormat="1" applyFont="1" applyFill="1" applyBorder="1" applyProtection="1">
      <protection locked="0"/>
    </xf>
    <xf numFmtId="2" fontId="4" fillId="2" borderId="1" xfId="1" applyNumberFormat="1" applyFont="1" applyFill="1" applyBorder="1" applyAlignment="1" applyProtection="1"/>
    <xf numFmtId="49" fontId="4" fillId="0" borderId="0" xfId="1" applyNumberFormat="1" applyFont="1" applyFill="1" applyBorder="1" applyAlignment="1" applyProtection="1"/>
    <xf numFmtId="0" fontId="13" fillId="0" borderId="0" xfId="0" applyFont="1" applyAlignment="1">
      <alignment horizontal="left" vertical="center"/>
    </xf>
    <xf numFmtId="0" fontId="1" fillId="2" borderId="1" xfId="0" applyFont="1" applyFill="1" applyBorder="1" applyProtection="1">
      <protection locked="0"/>
    </xf>
  </cellXfs>
  <cellStyles count="2">
    <cellStyle name="Procent" xfId="1" builtinId="5"/>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Gezondheidszorg perspectief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Cost,+health</c:v>
          </c:tx>
          <c:spPr>
            <a:ln w="25400" cap="rnd">
              <a:noFill/>
              <a:round/>
            </a:ln>
            <a:effectLst/>
          </c:spPr>
          <c:marker>
            <c:symbol val="circle"/>
            <c:size val="5"/>
            <c:spPr>
              <a:solidFill>
                <a:schemeClr val="accent1"/>
              </a:solidFill>
              <a:ln w="9525">
                <a:solidFill>
                  <a:schemeClr val="accent1"/>
                </a:solidFill>
              </a:ln>
              <a:effectLst/>
            </c:spPr>
          </c:marker>
          <c:xVal>
            <c:numRef>
              <c:f>'DO winst'!$G$90</c:f>
              <c:numCache>
                <c:formatCode>General</c:formatCode>
                <c:ptCount val="1"/>
                <c:pt idx="0">
                  <c:v>#N/A</c:v>
                </c:pt>
              </c:numCache>
            </c:numRef>
          </c:xVal>
          <c:yVal>
            <c:numRef>
              <c:f>'DO winst'!$D$91</c:f>
              <c:numCache>
                <c:formatCode>_ [$€-413]\ * #,##0.00_ ;_ [$€-413]\ * \-#,##0.00_ ;_ [$€-413]\ * "-"??_ ;_ @_ </c:formatCode>
                <c:ptCount val="1"/>
                <c:pt idx="0">
                  <c:v>0</c:v>
                </c:pt>
              </c:numCache>
            </c:numRef>
          </c:yVal>
          <c:smooth val="0"/>
          <c:extLst>
            <c:ext xmlns:c16="http://schemas.microsoft.com/office/drawing/2014/chart" uri="{C3380CC4-5D6E-409C-BE32-E72D297353CC}">
              <c16:uniqueId val="{00000003-3D14-4D68-B0C5-9549609DEC85}"/>
            </c:ext>
          </c:extLst>
        </c:ser>
        <c:ser>
          <c:idx val="1"/>
          <c:order val="1"/>
          <c:tx>
            <c:v>Cost,-health</c:v>
          </c:tx>
          <c:spPr>
            <a:ln w="25400" cap="rnd">
              <a:noFill/>
              <a:round/>
            </a:ln>
            <a:effectLst/>
          </c:spPr>
          <c:marker>
            <c:symbol val="none"/>
          </c:marker>
          <c:xVal>
            <c:numRef>
              <c:f>'DO winst'!$G$92</c:f>
              <c:numCache>
                <c:formatCode>General</c:formatCode>
                <c:ptCount val="1"/>
                <c:pt idx="0">
                  <c:v>#N/A</c:v>
                </c:pt>
              </c:numCache>
            </c:numRef>
          </c:xVal>
          <c:yVal>
            <c:numRef>
              <c:f>'DO winst'!$D$91</c:f>
              <c:numCache>
                <c:formatCode>_ [$€-413]\ * #,##0.00_ ;_ [$€-413]\ * \-#,##0.00_ ;_ [$€-413]\ * "-"??_ ;_ @_ </c:formatCode>
                <c:ptCount val="1"/>
                <c:pt idx="0">
                  <c:v>0</c:v>
                </c:pt>
              </c:numCache>
            </c:numRef>
          </c:yVal>
          <c:smooth val="0"/>
          <c:extLst>
            <c:ext xmlns:c16="http://schemas.microsoft.com/office/drawing/2014/chart" uri="{C3380CC4-5D6E-409C-BE32-E72D297353CC}">
              <c16:uniqueId val="{00000001-1F7F-4FF9-B929-E88397E3C983}"/>
            </c:ext>
          </c:extLst>
        </c:ser>
        <c:ser>
          <c:idx val="2"/>
          <c:order val="2"/>
          <c:tx>
            <c:v>-Cost,+health</c:v>
          </c:tx>
          <c:spPr>
            <a:ln w="25400" cap="rnd">
              <a:noFill/>
              <a:round/>
            </a:ln>
            <a:effectLst/>
          </c:spPr>
          <c:marker>
            <c:symbol val="none"/>
          </c:marker>
          <c:xVal>
            <c:numRef>
              <c:f>'DO winst'!$G$90</c:f>
              <c:numCache>
                <c:formatCode>General</c:formatCode>
                <c:ptCount val="1"/>
                <c:pt idx="0">
                  <c:v>#N/A</c:v>
                </c:pt>
              </c:numCache>
            </c:numRef>
          </c:xVal>
          <c:yVal>
            <c:numRef>
              <c:f>'DO winst'!$D$92</c:f>
              <c:numCache>
                <c:formatCode>_ [$€-413]\ * #,##0.00_ ;_ [$€-413]\ * \-#,##0.00_ ;_ [$€-413]\ * "-"??_ ;_ @_ </c:formatCode>
                <c:ptCount val="1"/>
                <c:pt idx="0">
                  <c:v>0</c:v>
                </c:pt>
              </c:numCache>
            </c:numRef>
          </c:yVal>
          <c:smooth val="0"/>
          <c:extLst>
            <c:ext xmlns:c16="http://schemas.microsoft.com/office/drawing/2014/chart" uri="{C3380CC4-5D6E-409C-BE32-E72D297353CC}">
              <c16:uniqueId val="{00000002-1F7F-4FF9-B929-E88397E3C983}"/>
            </c:ext>
          </c:extLst>
        </c:ser>
        <c:ser>
          <c:idx val="3"/>
          <c:order val="3"/>
          <c:tx>
            <c:v>-Cost,-health</c:v>
          </c:tx>
          <c:spPr>
            <a:ln w="25400" cap="rnd">
              <a:noFill/>
              <a:round/>
            </a:ln>
            <a:effectLst/>
          </c:spPr>
          <c:marker>
            <c:symbol val="none"/>
          </c:marker>
          <c:xVal>
            <c:numRef>
              <c:f>'DO winst'!$G$92</c:f>
              <c:numCache>
                <c:formatCode>General</c:formatCode>
                <c:ptCount val="1"/>
                <c:pt idx="0">
                  <c:v>#N/A</c:v>
                </c:pt>
              </c:numCache>
            </c:numRef>
          </c:xVal>
          <c:yVal>
            <c:numRef>
              <c:f>'DO winst'!$D$92</c:f>
              <c:numCache>
                <c:formatCode>_ [$€-413]\ * #,##0.00_ ;_ [$€-413]\ * \-#,##0.00_ ;_ [$€-413]\ * "-"??_ ;_ @_ </c:formatCode>
                <c:ptCount val="1"/>
                <c:pt idx="0">
                  <c:v>0</c:v>
                </c:pt>
              </c:numCache>
            </c:numRef>
          </c:yVal>
          <c:smooth val="0"/>
          <c:extLst>
            <c:ext xmlns:c16="http://schemas.microsoft.com/office/drawing/2014/chart" uri="{C3380CC4-5D6E-409C-BE32-E72D297353CC}">
              <c16:uniqueId val="{00000003-1F7F-4FF9-B929-E88397E3C983}"/>
            </c:ext>
          </c:extLst>
        </c:ser>
        <c:ser>
          <c:idx val="4"/>
          <c:order val="4"/>
          <c:tx>
            <c:v>Cost,=health-1</c:v>
          </c:tx>
          <c:spPr>
            <a:ln w="25400" cap="rnd">
              <a:noFill/>
              <a:round/>
            </a:ln>
            <a:effectLst/>
          </c:spPr>
          <c:marker>
            <c:symbol val="none"/>
          </c:marker>
          <c:xVal>
            <c:numRef>
              <c:f>'DO winst'!$G$93</c:f>
              <c:numCache>
                <c:formatCode>General</c:formatCode>
                <c:ptCount val="1"/>
                <c:pt idx="0">
                  <c:v>#N/A</c:v>
                </c:pt>
              </c:numCache>
            </c:numRef>
          </c:xVal>
          <c:yVal>
            <c:numRef>
              <c:f>'DO winst'!$D$91</c:f>
              <c:numCache>
                <c:formatCode>_ [$€-413]\ * #,##0.00_ ;_ [$€-413]\ * \-#,##0.00_ ;_ [$€-413]\ * "-"??_ ;_ @_ </c:formatCode>
                <c:ptCount val="1"/>
                <c:pt idx="0">
                  <c:v>0</c:v>
                </c:pt>
              </c:numCache>
            </c:numRef>
          </c:yVal>
          <c:smooth val="0"/>
          <c:extLst>
            <c:ext xmlns:c16="http://schemas.microsoft.com/office/drawing/2014/chart" uri="{C3380CC4-5D6E-409C-BE32-E72D297353CC}">
              <c16:uniqueId val="{00000002-9C58-4C50-AB17-361D9E87CB7E}"/>
            </c:ext>
          </c:extLst>
        </c:ser>
        <c:ser>
          <c:idx val="5"/>
          <c:order val="5"/>
          <c:tx>
            <c:v>Cost,=health+1</c:v>
          </c:tx>
          <c:spPr>
            <a:ln w="25400" cap="rnd">
              <a:noFill/>
              <a:round/>
            </a:ln>
            <a:effectLst/>
          </c:spPr>
          <c:marker>
            <c:symbol val="none"/>
          </c:marker>
          <c:xVal>
            <c:numRef>
              <c:f>'DO winst'!$G$94</c:f>
              <c:numCache>
                <c:formatCode>General</c:formatCode>
                <c:ptCount val="1"/>
                <c:pt idx="0">
                  <c:v>#N/A</c:v>
                </c:pt>
              </c:numCache>
            </c:numRef>
          </c:xVal>
          <c:yVal>
            <c:numRef>
              <c:f>'DO winst'!$D$91</c:f>
              <c:numCache>
                <c:formatCode>_ [$€-413]\ * #,##0.00_ ;_ [$€-413]\ * \-#,##0.00_ ;_ [$€-413]\ * "-"??_ ;_ @_ </c:formatCode>
                <c:ptCount val="1"/>
                <c:pt idx="0">
                  <c:v>0</c:v>
                </c:pt>
              </c:numCache>
            </c:numRef>
          </c:yVal>
          <c:smooth val="0"/>
          <c:extLst>
            <c:ext xmlns:c16="http://schemas.microsoft.com/office/drawing/2014/chart" uri="{C3380CC4-5D6E-409C-BE32-E72D297353CC}">
              <c16:uniqueId val="{00000003-9C58-4C50-AB17-361D9E87CB7E}"/>
            </c:ext>
          </c:extLst>
        </c:ser>
        <c:ser>
          <c:idx val="6"/>
          <c:order val="6"/>
          <c:tx>
            <c:v>-Cost,=health-1</c:v>
          </c:tx>
          <c:spPr>
            <a:ln w="25400" cap="rnd">
              <a:noFill/>
              <a:round/>
            </a:ln>
            <a:effectLst/>
          </c:spPr>
          <c:marker>
            <c:symbol val="none"/>
          </c:marker>
          <c:xVal>
            <c:numRef>
              <c:f>'DO winst'!$G$93</c:f>
              <c:numCache>
                <c:formatCode>General</c:formatCode>
                <c:ptCount val="1"/>
                <c:pt idx="0">
                  <c:v>#N/A</c:v>
                </c:pt>
              </c:numCache>
            </c:numRef>
          </c:xVal>
          <c:yVal>
            <c:numRef>
              <c:f>'DO winst'!$D$92</c:f>
              <c:numCache>
                <c:formatCode>_ [$€-413]\ * #,##0.00_ ;_ [$€-413]\ * \-#,##0.00_ ;_ [$€-413]\ * "-"??_ ;_ @_ </c:formatCode>
                <c:ptCount val="1"/>
                <c:pt idx="0">
                  <c:v>0</c:v>
                </c:pt>
              </c:numCache>
            </c:numRef>
          </c:yVal>
          <c:smooth val="0"/>
          <c:extLst>
            <c:ext xmlns:c16="http://schemas.microsoft.com/office/drawing/2014/chart" uri="{C3380CC4-5D6E-409C-BE32-E72D297353CC}">
              <c16:uniqueId val="{00000004-9C58-4C50-AB17-361D9E87CB7E}"/>
            </c:ext>
          </c:extLst>
        </c:ser>
        <c:ser>
          <c:idx val="7"/>
          <c:order val="7"/>
          <c:tx>
            <c:v>-Cost,=health+1</c:v>
          </c:tx>
          <c:spPr>
            <a:ln w="25400" cap="rnd">
              <a:noFill/>
              <a:round/>
            </a:ln>
            <a:effectLst/>
          </c:spPr>
          <c:marker>
            <c:symbol val="none"/>
          </c:marker>
          <c:xVal>
            <c:numRef>
              <c:f>'DO winst'!$G$94:$H$94</c:f>
              <c:numCache>
                <c:formatCode>General</c:formatCode>
                <c:ptCount val="2"/>
                <c:pt idx="0">
                  <c:v>#N/A</c:v>
                </c:pt>
              </c:numCache>
            </c:numRef>
          </c:xVal>
          <c:yVal>
            <c:numRef>
              <c:f>'DO winst'!$D$92</c:f>
              <c:numCache>
                <c:formatCode>_ [$€-413]\ * #,##0.00_ ;_ [$€-413]\ * \-#,##0.00_ ;_ [$€-413]\ * "-"??_ ;_ @_ </c:formatCode>
                <c:ptCount val="1"/>
                <c:pt idx="0">
                  <c:v>0</c:v>
                </c:pt>
              </c:numCache>
            </c:numRef>
          </c:yVal>
          <c:smooth val="0"/>
          <c:extLst>
            <c:ext xmlns:c16="http://schemas.microsoft.com/office/drawing/2014/chart" uri="{C3380CC4-5D6E-409C-BE32-E72D297353CC}">
              <c16:uniqueId val="{00000005-9C58-4C50-AB17-361D9E87CB7E}"/>
            </c:ext>
          </c:extLst>
        </c:ser>
        <c:dLbls>
          <c:showLegendKey val="0"/>
          <c:showVal val="0"/>
          <c:showCatName val="0"/>
          <c:showSerName val="0"/>
          <c:showPercent val="0"/>
          <c:showBubbleSize val="0"/>
        </c:dLbls>
        <c:axId val="1047881871"/>
        <c:axId val="1047868975"/>
      </c:scatterChart>
      <c:valAx>
        <c:axId val="1047881871"/>
        <c:scaling>
          <c:orientation val="minMax"/>
        </c:scaling>
        <c:delete val="0"/>
        <c:axPos val="b"/>
        <c:majorGridlines>
          <c:spPr>
            <a:ln w="9525" cap="flat" cmpd="sng" algn="ctr">
              <a:solidFill>
                <a:schemeClr val="tx1">
                  <a:lumMod val="15000"/>
                  <a:lumOff val="85000"/>
                </a:schemeClr>
              </a:solidFill>
              <a:round/>
            </a:ln>
            <a:effectLst/>
          </c:spPr>
        </c:majorGridlines>
        <c:title>
          <c:tx>
            <c:strRef>
              <c:f>'DO winst'!$H$90</c:f>
              <c:strCache>
                <c:ptCount val="1"/>
                <c:pt idx="0">
                  <c:v>Gezondheidswinst, per patiënt (QALY)</c:v>
                </c:pt>
              </c:strCache>
            </c:strRef>
          </c:tx>
          <c:layout>
            <c:manualLayout>
              <c:xMode val="edge"/>
              <c:yMode val="edge"/>
              <c:x val="0.34397824227008095"/>
              <c:y val="0.9178657155924383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68975"/>
        <c:crossesAt val="0"/>
        <c:crossBetween val="midCat"/>
      </c:valAx>
      <c:valAx>
        <c:axId val="1047868975"/>
        <c:scaling>
          <c:orientation val="minMax"/>
        </c:scaling>
        <c:delete val="0"/>
        <c:axPos val="l"/>
        <c:majorGridlines>
          <c:spPr>
            <a:ln w="9525" cap="flat" cmpd="sng" algn="ctr">
              <a:solidFill>
                <a:schemeClr val="tx1">
                  <a:lumMod val="15000"/>
                  <a:lumOff val="85000"/>
                </a:schemeClr>
              </a:solidFill>
              <a:round/>
            </a:ln>
            <a:effectLst/>
          </c:spPr>
        </c:majorGridlines>
        <c:title>
          <c:tx>
            <c:strRef>
              <c:f>'DO winst'!$B$91</c:f>
              <c:strCache>
                <c:ptCount val="1"/>
                <c:pt idx="0">
                  <c:v>Kostenverschil, per patiënt</c:v>
                </c:pt>
              </c:strCache>
            </c:strRef>
          </c:tx>
          <c:layout>
            <c:manualLayout>
              <c:xMode val="edge"/>
              <c:yMode val="edge"/>
              <c:x val="2.2884879047031332E-3"/>
              <c:y val="0.1966779551873678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_ [$€-413]\ * #,##0_ ;_ [$€-413]\ * \-#,##0_ ;_ [$€-413]\ * &quot;-&quot;_ ;_ @_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81871"/>
        <c:crossesAt val="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oddHeader>&amp;L&amp;"Arial,Standaard"&amp;8Evaluatieonderzoek Zorgevaluatie en Gepast Gebruik Ronde 2023 - Vragen van kennisagenda's 
&amp;R&amp;G</c:oddHeader>
      <c:oddFooter>&amp;R&amp;K00-043 &amp;P/&amp;N </c:oddFooter>
    </c:headerFooter>
    <c:pageMargins b="0.75" l="0.7" r="0.7" t="0.75" header="0.3" footer="0.3"/>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 winst'!$F$115</c:f>
          <c:strCache>
            <c:ptCount val="1"/>
            <c:pt idx="0">
              <c:v>Maatschappelijk</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Cost,health</c:v>
          </c:tx>
          <c:spPr>
            <a:ln w="25400" cap="rnd">
              <a:noFill/>
              <a:round/>
            </a:ln>
            <a:effectLst/>
          </c:spPr>
          <c:marker>
            <c:symbol val="circle"/>
            <c:size val="5"/>
            <c:spPr>
              <a:solidFill>
                <a:schemeClr val="accent1"/>
              </a:solidFill>
              <a:ln w="9525">
                <a:solidFill>
                  <a:schemeClr val="accent1"/>
                </a:solidFill>
              </a:ln>
              <a:effectLst/>
            </c:spPr>
          </c:marker>
          <c:xVal>
            <c:numRef>
              <c:f>'DO winst'!$G$116</c:f>
              <c:numCache>
                <c:formatCode>General</c:formatCode>
                <c:ptCount val="1"/>
                <c:pt idx="0">
                  <c:v>#N/A</c:v>
                </c:pt>
              </c:numCache>
            </c:numRef>
          </c:xVal>
          <c:yVal>
            <c:numRef>
              <c:f>'DO winst'!$D$117</c:f>
              <c:numCache>
                <c:formatCode>_ [$€-413]\ * #,##0.00_ ;_ [$€-413]\ * \-#,##0.00_ ;_ [$€-413]\ * "-"??_ ;_ @_ </c:formatCode>
                <c:ptCount val="1"/>
                <c:pt idx="0">
                  <c:v>0</c:v>
                </c:pt>
              </c:numCache>
            </c:numRef>
          </c:yVal>
          <c:smooth val="0"/>
          <c:extLst>
            <c:ext xmlns:c16="http://schemas.microsoft.com/office/drawing/2014/chart" uri="{C3380CC4-5D6E-409C-BE32-E72D297353CC}">
              <c16:uniqueId val="{00000000-7A4F-4120-B003-80044C22CF0E}"/>
            </c:ext>
          </c:extLst>
        </c:ser>
        <c:ser>
          <c:idx val="1"/>
          <c:order val="1"/>
          <c:tx>
            <c:v>Cost,-health</c:v>
          </c:tx>
          <c:spPr>
            <a:ln w="25400" cap="rnd">
              <a:noFill/>
              <a:round/>
            </a:ln>
            <a:effectLst/>
          </c:spPr>
          <c:marker>
            <c:symbol val="none"/>
          </c:marker>
          <c:xVal>
            <c:numRef>
              <c:f>'DO winst'!$G$118</c:f>
              <c:numCache>
                <c:formatCode>General</c:formatCode>
                <c:ptCount val="1"/>
                <c:pt idx="0">
                  <c:v>#N/A</c:v>
                </c:pt>
              </c:numCache>
            </c:numRef>
          </c:xVal>
          <c:yVal>
            <c:numRef>
              <c:f>'DO winst'!$D$117</c:f>
              <c:numCache>
                <c:formatCode>_ [$€-413]\ * #,##0.00_ ;_ [$€-413]\ * \-#,##0.00_ ;_ [$€-413]\ * "-"??_ ;_ @_ </c:formatCode>
                <c:ptCount val="1"/>
                <c:pt idx="0">
                  <c:v>0</c:v>
                </c:pt>
              </c:numCache>
            </c:numRef>
          </c:yVal>
          <c:smooth val="0"/>
          <c:extLst>
            <c:ext xmlns:c16="http://schemas.microsoft.com/office/drawing/2014/chart" uri="{C3380CC4-5D6E-409C-BE32-E72D297353CC}">
              <c16:uniqueId val="{00000001-7A4F-4120-B003-80044C22CF0E}"/>
            </c:ext>
          </c:extLst>
        </c:ser>
        <c:ser>
          <c:idx val="2"/>
          <c:order val="2"/>
          <c:tx>
            <c:v>-Cost,health</c:v>
          </c:tx>
          <c:spPr>
            <a:ln w="25400" cap="rnd">
              <a:noFill/>
              <a:round/>
            </a:ln>
            <a:effectLst/>
          </c:spPr>
          <c:marker>
            <c:symbol val="none"/>
          </c:marker>
          <c:xVal>
            <c:numRef>
              <c:f>'DO winst'!$G$116</c:f>
              <c:numCache>
                <c:formatCode>General</c:formatCode>
                <c:ptCount val="1"/>
                <c:pt idx="0">
                  <c:v>#N/A</c:v>
                </c:pt>
              </c:numCache>
            </c:numRef>
          </c:xVal>
          <c:yVal>
            <c:numRef>
              <c:f>'DO winst'!$D$118</c:f>
              <c:numCache>
                <c:formatCode>_ [$€-413]\ * #,##0.00_ ;_ [$€-413]\ * \-#,##0.00_ ;_ [$€-413]\ * "-"??_ ;_ @_ </c:formatCode>
                <c:ptCount val="1"/>
                <c:pt idx="0">
                  <c:v>0</c:v>
                </c:pt>
              </c:numCache>
            </c:numRef>
          </c:yVal>
          <c:smooth val="0"/>
          <c:extLst>
            <c:ext xmlns:c16="http://schemas.microsoft.com/office/drawing/2014/chart" uri="{C3380CC4-5D6E-409C-BE32-E72D297353CC}">
              <c16:uniqueId val="{00000002-7A4F-4120-B003-80044C22CF0E}"/>
            </c:ext>
          </c:extLst>
        </c:ser>
        <c:ser>
          <c:idx val="3"/>
          <c:order val="3"/>
          <c:tx>
            <c:v>-Cost,-health</c:v>
          </c:tx>
          <c:spPr>
            <a:ln w="25400" cap="rnd">
              <a:noFill/>
              <a:round/>
            </a:ln>
            <a:effectLst/>
          </c:spPr>
          <c:marker>
            <c:symbol val="none"/>
          </c:marker>
          <c:xVal>
            <c:numRef>
              <c:f>'DO winst'!$G$118</c:f>
              <c:numCache>
                <c:formatCode>General</c:formatCode>
                <c:ptCount val="1"/>
                <c:pt idx="0">
                  <c:v>#N/A</c:v>
                </c:pt>
              </c:numCache>
            </c:numRef>
          </c:xVal>
          <c:yVal>
            <c:numRef>
              <c:f>'DO winst'!$D$118</c:f>
              <c:numCache>
                <c:formatCode>_ [$€-413]\ * #,##0.00_ ;_ [$€-413]\ * \-#,##0.00_ ;_ [$€-413]\ * "-"??_ ;_ @_ </c:formatCode>
                <c:ptCount val="1"/>
                <c:pt idx="0">
                  <c:v>0</c:v>
                </c:pt>
              </c:numCache>
            </c:numRef>
          </c:yVal>
          <c:smooth val="0"/>
          <c:extLst>
            <c:ext xmlns:c16="http://schemas.microsoft.com/office/drawing/2014/chart" uri="{C3380CC4-5D6E-409C-BE32-E72D297353CC}">
              <c16:uniqueId val="{00000003-7A4F-4120-B003-80044C22CF0E}"/>
            </c:ext>
          </c:extLst>
        </c:ser>
        <c:ser>
          <c:idx val="4"/>
          <c:order val="4"/>
          <c:tx>
            <c:v>Cost,=health-1</c:v>
          </c:tx>
          <c:spPr>
            <a:ln w="25400" cap="rnd">
              <a:noFill/>
              <a:round/>
            </a:ln>
            <a:effectLst/>
          </c:spPr>
          <c:marker>
            <c:symbol val="none"/>
          </c:marker>
          <c:xVal>
            <c:numRef>
              <c:f>'DO winst'!$G$119</c:f>
              <c:numCache>
                <c:formatCode>General</c:formatCode>
                <c:ptCount val="1"/>
                <c:pt idx="0">
                  <c:v>#N/A</c:v>
                </c:pt>
              </c:numCache>
            </c:numRef>
          </c:xVal>
          <c:yVal>
            <c:numRef>
              <c:f>'DO winst'!$D$117</c:f>
              <c:numCache>
                <c:formatCode>_ [$€-413]\ * #,##0.00_ ;_ [$€-413]\ * \-#,##0.00_ ;_ [$€-413]\ * "-"??_ ;_ @_ </c:formatCode>
                <c:ptCount val="1"/>
                <c:pt idx="0">
                  <c:v>0</c:v>
                </c:pt>
              </c:numCache>
            </c:numRef>
          </c:yVal>
          <c:smooth val="0"/>
          <c:extLst>
            <c:ext xmlns:c16="http://schemas.microsoft.com/office/drawing/2014/chart" uri="{C3380CC4-5D6E-409C-BE32-E72D297353CC}">
              <c16:uniqueId val="{00000003-5E98-47C8-A198-8FFAFE0D051B}"/>
            </c:ext>
          </c:extLst>
        </c:ser>
        <c:ser>
          <c:idx val="5"/>
          <c:order val="5"/>
          <c:tx>
            <c:v>Cost,=health+1</c:v>
          </c:tx>
          <c:spPr>
            <a:ln w="25400" cap="rnd">
              <a:noFill/>
              <a:round/>
            </a:ln>
            <a:effectLst/>
          </c:spPr>
          <c:marker>
            <c:symbol val="none"/>
          </c:marker>
          <c:xVal>
            <c:numRef>
              <c:f>'DO winst'!$G$120</c:f>
              <c:numCache>
                <c:formatCode>General</c:formatCode>
                <c:ptCount val="1"/>
                <c:pt idx="0">
                  <c:v>#N/A</c:v>
                </c:pt>
              </c:numCache>
            </c:numRef>
          </c:xVal>
          <c:yVal>
            <c:numRef>
              <c:f>'DO winst'!$D$117</c:f>
              <c:numCache>
                <c:formatCode>_ [$€-413]\ * #,##0.00_ ;_ [$€-413]\ * \-#,##0.00_ ;_ [$€-413]\ * "-"??_ ;_ @_ </c:formatCode>
                <c:ptCount val="1"/>
                <c:pt idx="0">
                  <c:v>0</c:v>
                </c:pt>
              </c:numCache>
            </c:numRef>
          </c:yVal>
          <c:smooth val="0"/>
          <c:extLst>
            <c:ext xmlns:c16="http://schemas.microsoft.com/office/drawing/2014/chart" uri="{C3380CC4-5D6E-409C-BE32-E72D297353CC}">
              <c16:uniqueId val="{00000004-5E98-47C8-A198-8FFAFE0D051B}"/>
            </c:ext>
          </c:extLst>
        </c:ser>
        <c:ser>
          <c:idx val="6"/>
          <c:order val="6"/>
          <c:tx>
            <c:v>-Cost,=health-1</c:v>
          </c:tx>
          <c:spPr>
            <a:ln w="25400" cap="rnd">
              <a:noFill/>
              <a:round/>
            </a:ln>
            <a:effectLst/>
          </c:spPr>
          <c:marker>
            <c:symbol val="none"/>
          </c:marker>
          <c:xVal>
            <c:numRef>
              <c:f>'DO winst'!$G$119</c:f>
              <c:numCache>
                <c:formatCode>General</c:formatCode>
                <c:ptCount val="1"/>
                <c:pt idx="0">
                  <c:v>#N/A</c:v>
                </c:pt>
              </c:numCache>
            </c:numRef>
          </c:xVal>
          <c:yVal>
            <c:numRef>
              <c:f>'DO winst'!$D$118</c:f>
              <c:numCache>
                <c:formatCode>_ [$€-413]\ * #,##0.00_ ;_ [$€-413]\ * \-#,##0.00_ ;_ [$€-413]\ * "-"??_ ;_ @_ </c:formatCode>
                <c:ptCount val="1"/>
                <c:pt idx="0">
                  <c:v>0</c:v>
                </c:pt>
              </c:numCache>
            </c:numRef>
          </c:yVal>
          <c:smooth val="0"/>
          <c:extLst>
            <c:ext xmlns:c16="http://schemas.microsoft.com/office/drawing/2014/chart" uri="{C3380CC4-5D6E-409C-BE32-E72D297353CC}">
              <c16:uniqueId val="{00000005-5E98-47C8-A198-8FFAFE0D051B}"/>
            </c:ext>
          </c:extLst>
        </c:ser>
        <c:ser>
          <c:idx val="7"/>
          <c:order val="7"/>
          <c:tx>
            <c:v>-Cost,=health+1</c:v>
          </c:tx>
          <c:spPr>
            <a:ln w="25400" cap="rnd">
              <a:noFill/>
              <a:round/>
            </a:ln>
            <a:effectLst/>
          </c:spPr>
          <c:marker>
            <c:symbol val="none"/>
          </c:marker>
          <c:xVal>
            <c:numRef>
              <c:f>'DO winst'!$G$120</c:f>
              <c:numCache>
                <c:formatCode>General</c:formatCode>
                <c:ptCount val="1"/>
                <c:pt idx="0">
                  <c:v>#N/A</c:v>
                </c:pt>
              </c:numCache>
            </c:numRef>
          </c:xVal>
          <c:yVal>
            <c:numRef>
              <c:f>'DO winst'!$D$118</c:f>
              <c:numCache>
                <c:formatCode>_ [$€-413]\ * #,##0.00_ ;_ [$€-413]\ * \-#,##0.00_ ;_ [$€-413]\ * "-"??_ ;_ @_ </c:formatCode>
                <c:ptCount val="1"/>
                <c:pt idx="0">
                  <c:v>0</c:v>
                </c:pt>
              </c:numCache>
            </c:numRef>
          </c:yVal>
          <c:smooth val="0"/>
          <c:extLst>
            <c:ext xmlns:c16="http://schemas.microsoft.com/office/drawing/2014/chart" uri="{C3380CC4-5D6E-409C-BE32-E72D297353CC}">
              <c16:uniqueId val="{00000006-5E98-47C8-A198-8FFAFE0D051B}"/>
            </c:ext>
          </c:extLst>
        </c:ser>
        <c:dLbls>
          <c:showLegendKey val="0"/>
          <c:showVal val="0"/>
          <c:showCatName val="0"/>
          <c:showSerName val="0"/>
          <c:showPercent val="0"/>
          <c:showBubbleSize val="0"/>
        </c:dLbls>
        <c:axId val="1047881871"/>
        <c:axId val="1047868975"/>
      </c:scatterChart>
      <c:valAx>
        <c:axId val="1047881871"/>
        <c:scaling>
          <c:orientation val="minMax"/>
        </c:scaling>
        <c:delete val="0"/>
        <c:axPos val="b"/>
        <c:majorGridlines>
          <c:spPr>
            <a:ln w="9525" cap="flat" cmpd="sng" algn="ctr">
              <a:solidFill>
                <a:schemeClr val="tx1">
                  <a:lumMod val="15000"/>
                  <a:lumOff val="85000"/>
                </a:schemeClr>
              </a:solidFill>
              <a:round/>
            </a:ln>
            <a:effectLst/>
          </c:spPr>
        </c:majorGridlines>
        <c:title>
          <c:tx>
            <c:strRef>
              <c:f>'DO winst'!$H$116</c:f>
              <c:strCache>
                <c:ptCount val="1"/>
                <c:pt idx="0">
                  <c:v>Gezondheidswinst, per patiënt (QALY)</c:v>
                </c:pt>
              </c:strCache>
            </c:strRef>
          </c:tx>
          <c:layout>
            <c:manualLayout>
              <c:xMode val="edge"/>
              <c:yMode val="edge"/>
              <c:x val="0.34168973791399398"/>
              <c:y val="0.921622758568868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68975"/>
        <c:crossesAt val="0"/>
        <c:crossBetween val="midCat"/>
      </c:valAx>
      <c:valAx>
        <c:axId val="1047868975"/>
        <c:scaling>
          <c:orientation val="minMax"/>
        </c:scaling>
        <c:delete val="0"/>
        <c:axPos val="l"/>
        <c:majorGridlines>
          <c:spPr>
            <a:ln w="9525" cap="flat" cmpd="sng" algn="ctr">
              <a:solidFill>
                <a:schemeClr val="tx1">
                  <a:lumMod val="15000"/>
                  <a:lumOff val="85000"/>
                </a:schemeClr>
              </a:solidFill>
              <a:round/>
            </a:ln>
            <a:effectLst/>
          </c:spPr>
        </c:majorGridlines>
        <c:title>
          <c:tx>
            <c:strRef>
              <c:f>'DO winst'!$B$117</c:f>
              <c:strCache>
                <c:ptCount val="1"/>
                <c:pt idx="0">
                  <c:v>Kostenverschil, per patiënt</c:v>
                </c:pt>
              </c:strCache>
            </c:strRef>
          </c:tx>
          <c:layout>
            <c:manualLayout>
              <c:xMode val="edge"/>
              <c:yMode val="edge"/>
              <c:x val="4.5308917616377672E-3"/>
              <c:y val="0.211515468496160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_ [$€-413]\ * #,##0_ ;_ [$€-413]\ * \-#,##0_ ;_ [$€-413]\ * &quot;-&quot;_ ;_ @_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81871"/>
        <c:crossesAt val="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92</xdr:row>
      <xdr:rowOff>57149</xdr:rowOff>
    </xdr:from>
    <xdr:to>
      <xdr:col>6</xdr:col>
      <xdr:colOff>552450</xdr:colOff>
      <xdr:row>112</xdr:row>
      <xdr:rowOff>50800</xdr:rowOff>
    </xdr:to>
    <xdr:graphicFrame macro="">
      <xdr:nvGraphicFramePr>
        <xdr:cNvPr id="2" name="Grafiek 1">
          <a:extLst>
            <a:ext uri="{FF2B5EF4-FFF2-40B4-BE49-F238E27FC236}">
              <a16:creationId xmlns:a16="http://schemas.microsoft.com/office/drawing/2014/main" id="{D67BD1B7-781E-4C3D-86CF-3764676F9D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93134</xdr:colOff>
      <xdr:row>119</xdr:row>
      <xdr:rowOff>0</xdr:rowOff>
    </xdr:from>
    <xdr:to>
      <xdr:col>6</xdr:col>
      <xdr:colOff>554144</xdr:colOff>
      <xdr:row>138</xdr:row>
      <xdr:rowOff>162985</xdr:rowOff>
    </xdr:to>
    <xdr:graphicFrame macro="">
      <xdr:nvGraphicFramePr>
        <xdr:cNvPr id="4" name="Grafiek 3">
          <a:extLst>
            <a:ext uri="{FF2B5EF4-FFF2-40B4-BE49-F238E27FC236}">
              <a16:creationId xmlns:a16="http://schemas.microsoft.com/office/drawing/2014/main" id="{867BA25B-16BA-4395-A46F-AAFA3EBF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0.60047</cdr:x>
      <cdr:y>0.60396</cdr:y>
    </cdr:from>
    <cdr:to>
      <cdr:x>0.91018</cdr:x>
      <cdr:y>0.75737</cdr:y>
    </cdr:to>
    <cdr:sp macro="" textlink="">
      <cdr:nvSpPr>
        <cdr:cNvPr id="2" name="Tekstvak 1">
          <a:extLst xmlns:a="http://schemas.openxmlformats.org/drawingml/2006/main">
            <a:ext uri="{FF2B5EF4-FFF2-40B4-BE49-F238E27FC236}">
              <a16:creationId xmlns:a16="http://schemas.microsoft.com/office/drawing/2014/main" id="{EB552BB8-EBBD-ED66-517A-815E75AE9DDC}"/>
            </a:ext>
          </a:extLst>
        </cdr:cNvPr>
        <cdr:cNvSpPr txBox="1"/>
      </cdr:nvSpPr>
      <cdr:spPr>
        <a:xfrm xmlns:a="http://schemas.openxmlformats.org/drawingml/2006/main">
          <a:off x="3474010" y="1952090"/>
          <a:ext cx="1791823" cy="49583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solidFill>
                <a:schemeClr val="bg1">
                  <a:lumMod val="75000"/>
                </a:schemeClr>
              </a:solidFill>
            </a:rPr>
            <a:t>Gezondheidswist</a:t>
          </a:r>
          <a:r>
            <a:rPr lang="nl-NL" sz="1100" baseline="0">
              <a:solidFill>
                <a:schemeClr val="bg1">
                  <a:lumMod val="75000"/>
                </a:schemeClr>
              </a:solidFill>
            </a:rPr>
            <a:t> &amp;</a:t>
          </a:r>
        </a:p>
        <a:p xmlns:a="http://schemas.openxmlformats.org/drawingml/2006/main">
          <a:r>
            <a:rPr lang="nl-NL" sz="1100">
              <a:solidFill>
                <a:schemeClr val="bg1">
                  <a:lumMod val="75000"/>
                </a:schemeClr>
              </a:solidFill>
            </a:rPr>
            <a:t>kostenbesparing</a:t>
          </a:r>
        </a:p>
      </cdr:txBody>
    </cdr:sp>
  </cdr:relSizeAnchor>
  <cdr:relSizeAnchor xmlns:cdr="http://schemas.openxmlformats.org/drawingml/2006/chartDrawing">
    <cdr:from>
      <cdr:x>0.15972</cdr:x>
      <cdr:y>0.60328</cdr:y>
    </cdr:from>
    <cdr:to>
      <cdr:x>0.46943</cdr:x>
      <cdr:y>0.72495</cdr:y>
    </cdr:to>
    <cdr:sp macro="" textlink="">
      <cdr:nvSpPr>
        <cdr:cNvPr id="3" name="Tekstvak 1">
          <a:extLst xmlns:a="http://schemas.openxmlformats.org/drawingml/2006/main">
            <a:ext uri="{FF2B5EF4-FFF2-40B4-BE49-F238E27FC236}">
              <a16:creationId xmlns:a16="http://schemas.microsoft.com/office/drawing/2014/main" id="{E8CF399A-2109-C222-BF60-20A6B3A64C76}"/>
            </a:ext>
          </a:extLst>
        </cdr:cNvPr>
        <cdr:cNvSpPr txBox="1"/>
      </cdr:nvSpPr>
      <cdr:spPr>
        <a:xfrm xmlns:a="http://schemas.openxmlformats.org/drawingml/2006/main">
          <a:off x="924058" y="1949891"/>
          <a:ext cx="1791822" cy="3932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Gezondheidverlies</a:t>
          </a:r>
          <a:r>
            <a:rPr lang="nl-NL" sz="1100" baseline="0">
              <a:solidFill>
                <a:schemeClr val="bg1">
                  <a:lumMod val="75000"/>
                </a:schemeClr>
              </a:solidFill>
            </a:rPr>
            <a:t> &amp; </a:t>
          </a:r>
        </a:p>
        <a:p xmlns:a="http://schemas.openxmlformats.org/drawingml/2006/main">
          <a:r>
            <a:rPr lang="nl-NL" sz="1100" baseline="0">
              <a:solidFill>
                <a:schemeClr val="bg1">
                  <a:lumMod val="75000"/>
                </a:schemeClr>
              </a:solidFill>
            </a:rPr>
            <a:t>kostenbesparing</a:t>
          </a:r>
          <a:endParaRPr lang="nl-NL" sz="1100">
            <a:solidFill>
              <a:schemeClr val="bg1">
                <a:lumMod val="75000"/>
              </a:schemeClr>
            </a:solidFill>
          </a:endParaRPr>
        </a:p>
      </cdr:txBody>
    </cdr:sp>
  </cdr:relSizeAnchor>
  <cdr:relSizeAnchor xmlns:cdr="http://schemas.openxmlformats.org/drawingml/2006/chartDrawing">
    <cdr:from>
      <cdr:x>0.1612</cdr:x>
      <cdr:y>0.24785</cdr:y>
    </cdr:from>
    <cdr:to>
      <cdr:x>0.42377</cdr:x>
      <cdr:y>0.40963</cdr:y>
    </cdr:to>
    <cdr:sp macro="" textlink="">
      <cdr:nvSpPr>
        <cdr:cNvPr id="4" name="Tekstvak 1">
          <a:extLst xmlns:a="http://schemas.openxmlformats.org/drawingml/2006/main">
            <a:ext uri="{FF2B5EF4-FFF2-40B4-BE49-F238E27FC236}">
              <a16:creationId xmlns:a16="http://schemas.microsoft.com/office/drawing/2014/main" id="{6D6ECC06-76C0-A2A9-75B0-68D5F7998F80}"/>
            </a:ext>
          </a:extLst>
        </cdr:cNvPr>
        <cdr:cNvSpPr txBox="1"/>
      </cdr:nvSpPr>
      <cdr:spPr>
        <a:xfrm xmlns:a="http://schemas.openxmlformats.org/drawingml/2006/main">
          <a:off x="932620" y="801088"/>
          <a:ext cx="1519115" cy="52288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Gezondheidsverlies</a:t>
          </a:r>
          <a:r>
            <a:rPr lang="nl-NL" sz="1100" baseline="0">
              <a:solidFill>
                <a:schemeClr val="bg1">
                  <a:lumMod val="75000"/>
                </a:schemeClr>
              </a:solidFill>
            </a:rPr>
            <a:t> &amp;</a:t>
          </a:r>
        </a:p>
        <a:p xmlns:a="http://schemas.openxmlformats.org/drawingml/2006/main">
          <a:r>
            <a:rPr lang="nl-NL" sz="1100" baseline="0">
              <a:solidFill>
                <a:schemeClr val="bg1">
                  <a:lumMod val="75000"/>
                </a:schemeClr>
              </a:solidFill>
            </a:rPr>
            <a:t>toenemende kosten</a:t>
          </a:r>
          <a:endParaRPr lang="nl-NL" sz="1100">
            <a:solidFill>
              <a:schemeClr val="bg1">
                <a:lumMod val="75000"/>
              </a:schemeClr>
            </a:solidFill>
          </a:endParaRPr>
        </a:p>
      </cdr:txBody>
    </cdr:sp>
  </cdr:relSizeAnchor>
  <cdr:relSizeAnchor xmlns:cdr="http://schemas.openxmlformats.org/drawingml/2006/chartDrawing">
    <cdr:from>
      <cdr:x>0.60057</cdr:x>
      <cdr:y>0.25019</cdr:y>
    </cdr:from>
    <cdr:to>
      <cdr:x>0.91028</cdr:x>
      <cdr:y>0.34233</cdr:y>
    </cdr:to>
    <cdr:sp macro="" textlink="">
      <cdr:nvSpPr>
        <cdr:cNvPr id="5" name="Tekstvak 1">
          <a:extLst xmlns:a="http://schemas.openxmlformats.org/drawingml/2006/main">
            <a:ext uri="{FF2B5EF4-FFF2-40B4-BE49-F238E27FC236}">
              <a16:creationId xmlns:a16="http://schemas.microsoft.com/office/drawing/2014/main" id="{9CC02900-A9B4-35FC-035C-E78ECB57EA8A}"/>
            </a:ext>
          </a:extLst>
        </cdr:cNvPr>
        <cdr:cNvSpPr txBox="1"/>
      </cdr:nvSpPr>
      <cdr:spPr>
        <a:xfrm xmlns:a="http://schemas.openxmlformats.org/drawingml/2006/main">
          <a:off x="3470004" y="856329"/>
          <a:ext cx="1789462"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baseline="0">
              <a:solidFill>
                <a:schemeClr val="bg1">
                  <a:lumMod val="75000"/>
                </a:schemeClr>
              </a:solidFill>
            </a:rPr>
            <a:t>Gezondheidswinst &amp;</a:t>
          </a:r>
        </a:p>
        <a:p xmlns:a="http://schemas.openxmlformats.org/drawingml/2006/main">
          <a:r>
            <a:rPr lang="nl-NL" sz="1100" baseline="0">
              <a:solidFill>
                <a:schemeClr val="bg1">
                  <a:lumMod val="75000"/>
                </a:schemeClr>
              </a:solidFill>
            </a:rPr>
            <a:t>toenemende kosten</a:t>
          </a:r>
          <a:endParaRPr lang="nl-NL" sz="1100">
            <a:solidFill>
              <a:schemeClr val="bg1">
                <a:lumMod val="7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0.61515</cdr:x>
      <cdr:y>0.60612</cdr:y>
    </cdr:from>
    <cdr:to>
      <cdr:x>0.92486</cdr:x>
      <cdr:y>0.74681</cdr:y>
    </cdr:to>
    <cdr:sp macro="" textlink="">
      <cdr:nvSpPr>
        <cdr:cNvPr id="2" name="Tekstvak 1">
          <a:extLst xmlns:a="http://schemas.openxmlformats.org/drawingml/2006/main">
            <a:ext uri="{FF2B5EF4-FFF2-40B4-BE49-F238E27FC236}">
              <a16:creationId xmlns:a16="http://schemas.microsoft.com/office/drawing/2014/main" id="{EB552BB8-EBBD-ED66-517A-815E75AE9DDC}"/>
            </a:ext>
          </a:extLst>
        </cdr:cNvPr>
        <cdr:cNvSpPr txBox="1"/>
      </cdr:nvSpPr>
      <cdr:spPr>
        <a:xfrm xmlns:a="http://schemas.openxmlformats.org/drawingml/2006/main">
          <a:off x="3558941" y="1963562"/>
          <a:ext cx="1791823" cy="45578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solidFill>
                <a:schemeClr val="bg1">
                  <a:lumMod val="75000"/>
                </a:schemeClr>
              </a:solidFill>
            </a:rPr>
            <a:t>Gezondheidswinst</a:t>
          </a:r>
          <a:r>
            <a:rPr lang="nl-NL" sz="1100" baseline="0">
              <a:solidFill>
                <a:schemeClr val="bg1">
                  <a:lumMod val="75000"/>
                </a:schemeClr>
              </a:solidFill>
            </a:rPr>
            <a:t> &amp;</a:t>
          </a:r>
        </a:p>
        <a:p xmlns:a="http://schemas.openxmlformats.org/drawingml/2006/main">
          <a:r>
            <a:rPr lang="nl-NL" sz="1100" baseline="0">
              <a:solidFill>
                <a:schemeClr val="bg1">
                  <a:lumMod val="75000"/>
                </a:schemeClr>
              </a:solidFill>
            </a:rPr>
            <a:t>kostenbesparing</a:t>
          </a:r>
          <a:endParaRPr lang="nl-NL" sz="1100">
            <a:solidFill>
              <a:schemeClr val="bg1">
                <a:lumMod val="75000"/>
              </a:schemeClr>
            </a:solidFill>
          </a:endParaRPr>
        </a:p>
      </cdr:txBody>
    </cdr:sp>
  </cdr:relSizeAnchor>
  <cdr:relSizeAnchor xmlns:cdr="http://schemas.openxmlformats.org/drawingml/2006/chartDrawing">
    <cdr:from>
      <cdr:x>0.13902</cdr:x>
      <cdr:y>0.60772</cdr:y>
    </cdr:from>
    <cdr:to>
      <cdr:x>0.44873</cdr:x>
      <cdr:y>0.69986</cdr:y>
    </cdr:to>
    <cdr:sp macro="" textlink="">
      <cdr:nvSpPr>
        <cdr:cNvPr id="3" name="Tekstvak 1">
          <a:extLst xmlns:a="http://schemas.openxmlformats.org/drawingml/2006/main">
            <a:ext uri="{FF2B5EF4-FFF2-40B4-BE49-F238E27FC236}">
              <a16:creationId xmlns:a16="http://schemas.microsoft.com/office/drawing/2014/main" id="{E8CF399A-2109-C222-BF60-20A6B3A64C76}"/>
            </a:ext>
          </a:extLst>
        </cdr:cNvPr>
        <cdr:cNvSpPr txBox="1"/>
      </cdr:nvSpPr>
      <cdr:spPr>
        <a:xfrm xmlns:a="http://schemas.openxmlformats.org/drawingml/2006/main">
          <a:off x="803250" y="2079875"/>
          <a:ext cx="1789463" cy="3153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Gezondheidsverlies</a:t>
          </a:r>
          <a:r>
            <a:rPr lang="nl-NL" sz="1100" baseline="0">
              <a:solidFill>
                <a:schemeClr val="bg1">
                  <a:lumMod val="75000"/>
                </a:schemeClr>
              </a:solidFill>
            </a:rPr>
            <a:t> &amp; </a:t>
          </a:r>
        </a:p>
        <a:p xmlns:a="http://schemas.openxmlformats.org/drawingml/2006/main">
          <a:r>
            <a:rPr lang="nl-NL" sz="1100" baseline="0">
              <a:solidFill>
                <a:schemeClr val="bg1">
                  <a:lumMod val="75000"/>
                </a:schemeClr>
              </a:solidFill>
            </a:rPr>
            <a:t>kostenbesparing</a:t>
          </a:r>
          <a:endParaRPr lang="nl-NL" sz="1100">
            <a:solidFill>
              <a:schemeClr val="bg1">
                <a:lumMod val="75000"/>
              </a:schemeClr>
            </a:solidFill>
          </a:endParaRPr>
        </a:p>
      </cdr:txBody>
    </cdr:sp>
  </cdr:relSizeAnchor>
  <cdr:relSizeAnchor xmlns:cdr="http://schemas.openxmlformats.org/drawingml/2006/chartDrawing">
    <cdr:from>
      <cdr:x>0.13409</cdr:x>
      <cdr:y>0.26569</cdr:y>
    </cdr:from>
    <cdr:to>
      <cdr:x>0.4438</cdr:x>
      <cdr:y>0.35783</cdr:y>
    </cdr:to>
    <cdr:sp macro="" textlink="">
      <cdr:nvSpPr>
        <cdr:cNvPr id="4" name="Tekstvak 1">
          <a:extLst xmlns:a="http://schemas.openxmlformats.org/drawingml/2006/main">
            <a:ext uri="{FF2B5EF4-FFF2-40B4-BE49-F238E27FC236}">
              <a16:creationId xmlns:a16="http://schemas.microsoft.com/office/drawing/2014/main" id="{6D6ECC06-76C0-A2A9-75B0-68D5F7998F80}"/>
            </a:ext>
          </a:extLst>
        </cdr:cNvPr>
        <cdr:cNvSpPr txBox="1"/>
      </cdr:nvSpPr>
      <cdr:spPr>
        <a:xfrm xmlns:a="http://schemas.openxmlformats.org/drawingml/2006/main">
          <a:off x="774766" y="909297"/>
          <a:ext cx="1789462" cy="3153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Gezondheidsverlies</a:t>
          </a:r>
          <a:r>
            <a:rPr lang="nl-NL" sz="1100" baseline="0">
              <a:solidFill>
                <a:schemeClr val="bg1">
                  <a:lumMod val="75000"/>
                </a:schemeClr>
              </a:solidFill>
            </a:rPr>
            <a:t> &amp;</a:t>
          </a:r>
        </a:p>
        <a:p xmlns:a="http://schemas.openxmlformats.org/drawingml/2006/main">
          <a:r>
            <a:rPr lang="nl-NL" sz="1100">
              <a:solidFill>
                <a:schemeClr val="bg1">
                  <a:lumMod val="75000"/>
                </a:schemeClr>
              </a:solidFill>
            </a:rPr>
            <a:t>toenemende kosten</a:t>
          </a:r>
        </a:p>
      </cdr:txBody>
    </cdr:sp>
  </cdr:relSizeAnchor>
  <cdr:relSizeAnchor xmlns:cdr="http://schemas.openxmlformats.org/drawingml/2006/chartDrawing">
    <cdr:from>
      <cdr:x>0.61516</cdr:x>
      <cdr:y>0.26753</cdr:y>
    </cdr:from>
    <cdr:to>
      <cdr:x>0.92487</cdr:x>
      <cdr:y>0.35967</cdr:y>
    </cdr:to>
    <cdr:sp macro="" textlink="">
      <cdr:nvSpPr>
        <cdr:cNvPr id="5" name="Tekstvak 1">
          <a:extLst xmlns:a="http://schemas.openxmlformats.org/drawingml/2006/main">
            <a:ext uri="{FF2B5EF4-FFF2-40B4-BE49-F238E27FC236}">
              <a16:creationId xmlns:a16="http://schemas.microsoft.com/office/drawing/2014/main" id="{9CC02900-A9B4-35FC-035C-E78ECB57EA8A}"/>
            </a:ext>
          </a:extLst>
        </cdr:cNvPr>
        <cdr:cNvSpPr txBox="1"/>
      </cdr:nvSpPr>
      <cdr:spPr>
        <a:xfrm xmlns:a="http://schemas.openxmlformats.org/drawingml/2006/main">
          <a:off x="3554323" y="915595"/>
          <a:ext cx="1789463" cy="3153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Gezondheidswinst</a:t>
          </a:r>
          <a:r>
            <a:rPr lang="nl-NL" sz="1100" baseline="0">
              <a:solidFill>
                <a:schemeClr val="bg1">
                  <a:lumMod val="75000"/>
                </a:schemeClr>
              </a:solidFill>
            </a:rPr>
            <a:t> &amp;</a:t>
          </a:r>
        </a:p>
        <a:p xmlns:a="http://schemas.openxmlformats.org/drawingml/2006/main">
          <a:r>
            <a:rPr lang="nl-NL" sz="1100" baseline="0">
              <a:solidFill>
                <a:schemeClr val="bg1">
                  <a:lumMod val="75000"/>
                </a:schemeClr>
              </a:solidFill>
            </a:rPr>
            <a:t>toenemende kosten</a:t>
          </a:r>
          <a:endParaRPr lang="nl-NL" sz="1100">
            <a:solidFill>
              <a:schemeClr val="bg1">
                <a:lumMod val="75000"/>
              </a:schemeClr>
            </a:solidFill>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I120"/>
  <sheetViews>
    <sheetView showGridLines="0" tabSelected="1" view="pageLayout" zoomScaleNormal="100" zoomScaleSheetLayoutView="100" workbookViewId="0">
      <selection activeCell="B3" sqref="B3:G3"/>
    </sheetView>
  </sheetViews>
  <sheetFormatPr defaultColWidth="9.140625" defaultRowHeight="12.75"/>
  <cols>
    <col min="1" max="1" width="1.140625" style="3" customWidth="1"/>
    <col min="2" max="2" width="39.140625" style="3" customWidth="1"/>
    <col min="3" max="3" width="1.7109375" style="3" customWidth="1"/>
    <col min="4" max="4" width="14.85546875" style="3" customWidth="1"/>
    <col min="5" max="5" width="1.5703125" style="3" customWidth="1"/>
    <col min="6" max="6" width="17" style="3" customWidth="1"/>
    <col min="7" max="7" width="8.28515625" style="3" customWidth="1"/>
    <col min="8" max="8" width="1.7109375" style="3" customWidth="1"/>
    <col min="9" max="9" width="4.28515625" style="3" customWidth="1"/>
    <col min="10" max="16384" width="9.140625" style="3"/>
  </cols>
  <sheetData>
    <row r="1" spans="2:9" ht="18">
      <c r="B1" s="12" t="s">
        <v>3</v>
      </c>
      <c r="C1" s="1"/>
      <c r="D1" s="45"/>
      <c r="E1" s="45"/>
      <c r="F1" s="45"/>
      <c r="G1" s="45"/>
      <c r="H1" s="45"/>
    </row>
    <row r="2" spans="2:9">
      <c r="B2" s="2" t="s">
        <v>4</v>
      </c>
      <c r="C2" s="2"/>
      <c r="D2" s="45"/>
      <c r="E2" s="45"/>
      <c r="F2" s="45"/>
      <c r="G2" s="45"/>
      <c r="H2" s="45"/>
    </row>
    <row r="3" spans="2:9" ht="42" customHeight="1">
      <c r="B3" s="66" t="s">
        <v>5</v>
      </c>
      <c r="C3" s="66"/>
      <c r="D3" s="66"/>
      <c r="E3" s="66"/>
      <c r="F3" s="66"/>
      <c r="G3" s="66"/>
      <c r="H3" s="45"/>
    </row>
    <row r="4" spans="2:9" ht="39.6" customHeight="1">
      <c r="B4" s="72" t="s">
        <v>6</v>
      </c>
      <c r="C4" s="72"/>
      <c r="D4" s="72"/>
      <c r="E4" s="72"/>
      <c r="F4" s="72"/>
      <c r="G4" s="72"/>
      <c r="H4" s="72"/>
    </row>
    <row r="5" spans="2:9" ht="12.6" customHeight="1">
      <c r="B5" s="6"/>
      <c r="C5" s="6"/>
      <c r="D5" s="23" t="s">
        <v>7</v>
      </c>
      <c r="E5" s="6"/>
      <c r="F5" s="24" t="s">
        <v>8</v>
      </c>
      <c r="G5" s="6"/>
      <c r="H5" s="6"/>
    </row>
    <row r="6" spans="2:9">
      <c r="B6" s="46" t="s">
        <v>9</v>
      </c>
      <c r="C6" s="45"/>
      <c r="D6" s="47"/>
      <c r="E6" s="45"/>
      <c r="F6" s="97"/>
      <c r="G6" s="45"/>
      <c r="H6" s="45"/>
    </row>
    <row r="7" spans="2:9" ht="25.9" customHeight="1">
      <c r="B7" s="74" t="s">
        <v>10</v>
      </c>
      <c r="C7" s="74"/>
      <c r="D7" s="74"/>
      <c r="E7" s="74"/>
      <c r="F7" s="74"/>
      <c r="G7" s="45"/>
      <c r="H7" s="45"/>
    </row>
    <row r="8" spans="2:9" ht="12" customHeight="1">
      <c r="B8" s="4"/>
      <c r="C8" s="4"/>
      <c r="D8" s="23" t="s">
        <v>7</v>
      </c>
      <c r="E8" s="45"/>
      <c r="F8" s="19" t="s">
        <v>8</v>
      </c>
      <c r="G8" s="45"/>
      <c r="H8" s="45"/>
    </row>
    <row r="9" spans="2:9">
      <c r="B9" s="45" t="s">
        <v>11</v>
      </c>
      <c r="C9" s="45"/>
      <c r="D9" s="47"/>
      <c r="E9" s="45"/>
      <c r="F9" s="97"/>
      <c r="G9" s="45"/>
      <c r="H9" s="45"/>
    </row>
    <row r="10" spans="2:9" ht="25.9" customHeight="1">
      <c r="B10" s="74" t="s">
        <v>12</v>
      </c>
      <c r="C10" s="74"/>
      <c r="D10" s="74"/>
      <c r="E10" s="74"/>
      <c r="F10" s="74"/>
      <c r="G10" s="45"/>
      <c r="H10" s="45"/>
    </row>
    <row r="11" spans="2:9" ht="6" customHeight="1">
      <c r="B11" s="4"/>
      <c r="C11" s="4"/>
      <c r="D11" s="45"/>
      <c r="E11" s="45"/>
      <c r="F11" s="45"/>
      <c r="G11" s="45"/>
      <c r="H11" s="45"/>
    </row>
    <row r="12" spans="2:9">
      <c r="B12" s="45" t="s">
        <v>13</v>
      </c>
      <c r="C12" s="45"/>
      <c r="D12" s="48"/>
      <c r="E12" s="45"/>
      <c r="F12" s="45"/>
      <c r="G12" s="45"/>
      <c r="H12" s="45"/>
    </row>
    <row r="13" spans="2:9" ht="5.45" customHeight="1">
      <c r="B13" s="45"/>
      <c r="C13" s="45"/>
      <c r="D13" s="45"/>
      <c r="E13" s="45"/>
      <c r="F13" s="45"/>
      <c r="G13" s="45"/>
      <c r="H13" s="45"/>
    </row>
    <row r="14" spans="2:9" ht="21" customHeight="1">
      <c r="B14" s="45" t="s">
        <v>14</v>
      </c>
      <c r="C14" s="45"/>
      <c r="D14" s="45"/>
      <c r="E14" s="45"/>
      <c r="F14" s="52" t="s">
        <v>32</v>
      </c>
      <c r="G14" s="16">
        <f>1000-LEN(B15)</f>
        <v>989</v>
      </c>
      <c r="H14" s="45"/>
    </row>
    <row r="15" spans="2:9" ht="273.60000000000002" customHeight="1">
      <c r="B15" s="67" t="s">
        <v>15</v>
      </c>
      <c r="C15" s="68"/>
      <c r="D15" s="68"/>
      <c r="E15" s="68"/>
      <c r="F15" s="68"/>
      <c r="G15" s="69"/>
      <c r="H15" s="5"/>
      <c r="I15" s="5"/>
    </row>
    <row r="16" spans="2:9" ht="10.9" customHeight="1">
      <c r="B16" s="45"/>
      <c r="C16" s="45"/>
      <c r="D16" s="45"/>
      <c r="E16" s="45"/>
      <c r="F16" s="45"/>
      <c r="G16" s="45"/>
      <c r="H16" s="45"/>
    </row>
    <row r="17" spans="2:9">
      <c r="B17" s="46" t="s">
        <v>16</v>
      </c>
      <c r="C17" s="45"/>
      <c r="D17" s="45"/>
      <c r="E17" s="45"/>
      <c r="F17" s="52" t="s">
        <v>32</v>
      </c>
      <c r="G17" s="16">
        <f>500-LEN(B18)</f>
        <v>404</v>
      </c>
      <c r="H17" s="45"/>
    </row>
    <row r="18" spans="2:9" ht="151.15" customHeight="1">
      <c r="B18" s="67" t="s">
        <v>17</v>
      </c>
      <c r="C18" s="68"/>
      <c r="D18" s="68"/>
      <c r="E18" s="68"/>
      <c r="F18" s="68"/>
      <c r="G18" s="69"/>
      <c r="H18" s="5"/>
      <c r="I18" s="5"/>
    </row>
    <row r="19" spans="2:9" ht="6" customHeight="1">
      <c r="H19" s="5"/>
      <c r="I19" s="5"/>
    </row>
    <row r="20" spans="2:9" ht="57" customHeight="1">
      <c r="B20" s="73" t="s">
        <v>18</v>
      </c>
      <c r="C20" s="73"/>
      <c r="D20" s="73"/>
      <c r="E20" s="73"/>
      <c r="F20" s="73"/>
      <c r="G20" s="73"/>
      <c r="H20" s="6"/>
      <c r="I20" s="6"/>
    </row>
    <row r="21" spans="2:9" ht="10.9" customHeight="1">
      <c r="B21" s="44"/>
      <c r="C21" s="44"/>
      <c r="D21" s="44"/>
      <c r="E21" s="44"/>
      <c r="F21" s="44"/>
      <c r="G21" s="44"/>
      <c r="H21" s="10"/>
      <c r="I21" s="10"/>
    </row>
    <row r="22" spans="2:9" ht="79.5" customHeight="1">
      <c r="B22" s="49" t="s">
        <v>31</v>
      </c>
      <c r="C22" s="44"/>
      <c r="D22" s="77" t="s">
        <v>19</v>
      </c>
      <c r="E22" s="78"/>
      <c r="F22" s="78"/>
      <c r="G22" s="79"/>
      <c r="H22" s="10"/>
      <c r="I22" s="10"/>
    </row>
    <row r="23" spans="2:9" ht="10.9" customHeight="1">
      <c r="B23" s="49"/>
      <c r="C23" s="49"/>
      <c r="D23" s="21"/>
      <c r="E23" s="22"/>
      <c r="F23" s="45"/>
      <c r="G23" s="49"/>
      <c r="H23" s="10"/>
      <c r="I23" s="10"/>
    </row>
    <row r="24" spans="2:9" ht="10.9" customHeight="1">
      <c r="B24" s="49"/>
      <c r="C24" s="49"/>
      <c r="D24" s="64" t="s">
        <v>60</v>
      </c>
      <c r="E24" s="22"/>
      <c r="F24" s="28" t="s">
        <v>20</v>
      </c>
      <c r="G24" s="49"/>
      <c r="H24" s="10"/>
      <c r="I24" s="10"/>
    </row>
    <row r="25" spans="2:9" ht="14.45" customHeight="1">
      <c r="B25" s="49" t="s">
        <v>21</v>
      </c>
      <c r="C25" s="49"/>
      <c r="D25" s="62" t="s">
        <v>61</v>
      </c>
      <c r="E25" s="22"/>
      <c r="F25" s="63" t="s">
        <v>22</v>
      </c>
      <c r="G25" s="27"/>
      <c r="H25" s="10"/>
      <c r="I25" s="10"/>
    </row>
    <row r="26" spans="2:9">
      <c r="B26" s="45" t="s">
        <v>23</v>
      </c>
      <c r="C26" s="45"/>
      <c r="D26" s="43"/>
      <c r="E26" s="45"/>
      <c r="F26" s="93" t="s">
        <v>2</v>
      </c>
      <c r="G26" s="45"/>
    </row>
    <row r="27" spans="2:9" ht="10.9" customHeight="1">
      <c r="B27" s="45"/>
      <c r="C27" s="45"/>
      <c r="D27" s="45"/>
      <c r="E27" s="45"/>
      <c r="F27" s="45"/>
      <c r="G27" s="45"/>
    </row>
    <row r="28" spans="2:9">
      <c r="B28" s="45" t="s">
        <v>24</v>
      </c>
      <c r="C28" s="45"/>
      <c r="D28" s="45"/>
      <c r="E28" s="45"/>
      <c r="F28" s="45"/>
      <c r="G28" s="45"/>
    </row>
    <row r="29" spans="2:9">
      <c r="B29" s="45" t="s">
        <v>25</v>
      </c>
      <c r="C29" s="45"/>
      <c r="D29" s="60"/>
      <c r="E29" s="45"/>
      <c r="F29" s="93" t="s">
        <v>2</v>
      </c>
      <c r="G29" s="45"/>
    </row>
    <row r="30" spans="2:9" ht="9.6" customHeight="1">
      <c r="B30" s="45"/>
      <c r="C30" s="45"/>
      <c r="D30" s="45"/>
      <c r="E30" s="45"/>
      <c r="F30" s="45"/>
      <c r="G30" s="45"/>
    </row>
    <row r="31" spans="2:9">
      <c r="B31" s="45" t="s">
        <v>26</v>
      </c>
      <c r="C31" s="45"/>
      <c r="D31" s="45"/>
      <c r="E31" s="45"/>
      <c r="F31" s="45"/>
      <c r="G31" s="45"/>
    </row>
    <row r="32" spans="2:9">
      <c r="B32" s="50" t="s">
        <v>27</v>
      </c>
      <c r="C32" s="50"/>
      <c r="D32" s="61">
        <f>D29-D26</f>
        <v>0</v>
      </c>
      <c r="E32" s="45"/>
      <c r="F32" s="93" t="s">
        <v>2</v>
      </c>
      <c r="G32" s="45"/>
    </row>
    <row r="33" spans="2:7" ht="13.15" customHeight="1">
      <c r="B33" s="7"/>
      <c r="C33" s="7"/>
    </row>
    <row r="34" spans="2:7" ht="13.15" customHeight="1">
      <c r="B34" s="5" t="s">
        <v>28</v>
      </c>
      <c r="C34" s="7"/>
    </row>
    <row r="35" spans="2:7">
      <c r="B35" s="5" t="s">
        <v>29</v>
      </c>
      <c r="C35" s="7"/>
      <c r="D35" s="37"/>
    </row>
    <row r="36" spans="2:7" ht="13.15" customHeight="1">
      <c r="B36" s="5" t="s">
        <v>30</v>
      </c>
      <c r="C36" s="7"/>
    </row>
    <row r="37" spans="2:7" ht="9.6" customHeight="1">
      <c r="B37" s="7"/>
      <c r="C37" s="7"/>
    </row>
    <row r="38" spans="2:7" ht="16.899999999999999" customHeight="1">
      <c r="B38" s="45" t="s">
        <v>14</v>
      </c>
      <c r="F38" s="52" t="s">
        <v>32</v>
      </c>
      <c r="G38" s="16">
        <f>1000-LEN(B39)</f>
        <v>989</v>
      </c>
    </row>
    <row r="39" spans="2:7" ht="243.6" customHeight="1">
      <c r="B39" s="67" t="s">
        <v>15</v>
      </c>
      <c r="C39" s="68"/>
      <c r="D39" s="68"/>
      <c r="E39" s="68"/>
      <c r="F39" s="68"/>
      <c r="G39" s="69"/>
    </row>
    <row r="40" spans="2:7" ht="13.15" customHeight="1">
      <c r="B40" s="7"/>
      <c r="C40" s="7"/>
    </row>
    <row r="41" spans="2:7" ht="15" customHeight="1">
      <c r="B41" s="45" t="s">
        <v>16</v>
      </c>
      <c r="F41" s="52" t="s">
        <v>32</v>
      </c>
      <c r="G41" s="16">
        <f>500-LEN(B42)</f>
        <v>404</v>
      </c>
    </row>
    <row r="42" spans="2:7" ht="112.5" customHeight="1">
      <c r="B42" s="67" t="s">
        <v>17</v>
      </c>
      <c r="C42" s="68"/>
      <c r="D42" s="68"/>
      <c r="E42" s="68"/>
      <c r="F42" s="68"/>
      <c r="G42" s="69"/>
    </row>
    <row r="43" spans="2:7" ht="10.9" customHeight="1">
      <c r="B43" s="6"/>
      <c r="C43" s="6"/>
      <c r="D43" s="11"/>
      <c r="E43" s="6"/>
      <c r="F43" s="4"/>
      <c r="G43" s="6"/>
    </row>
    <row r="44" spans="2:7" ht="57.6" customHeight="1">
      <c r="B44" s="73" t="s">
        <v>33</v>
      </c>
      <c r="C44" s="73"/>
      <c r="D44" s="73"/>
      <c r="E44" s="73"/>
      <c r="F44" s="73"/>
      <c r="G44" s="73"/>
    </row>
    <row r="45" spans="2:7" ht="8.25" customHeight="1">
      <c r="B45" s="44"/>
      <c r="C45" s="44"/>
      <c r="D45" s="44"/>
      <c r="E45" s="44"/>
      <c r="F45" s="44"/>
      <c r="G45" s="44"/>
    </row>
    <row r="46" spans="2:7" ht="12" customHeight="1">
      <c r="B46" s="6"/>
      <c r="C46" s="6"/>
      <c r="D46" s="96" t="s">
        <v>34</v>
      </c>
      <c r="E46" s="6"/>
      <c r="F46" s="4" t="s">
        <v>36</v>
      </c>
      <c r="G46" s="6"/>
    </row>
    <row r="47" spans="2:7" ht="13.5" customHeight="1">
      <c r="D47" s="13" t="s">
        <v>35</v>
      </c>
      <c r="F47" s="14" t="s">
        <v>37</v>
      </c>
    </row>
    <row r="48" spans="2:7" ht="9" customHeight="1">
      <c r="D48" s="8"/>
    </row>
    <row r="49" spans="2:7">
      <c r="B49" s="45" t="s">
        <v>40</v>
      </c>
      <c r="C49" s="9" t="s">
        <v>0</v>
      </c>
      <c r="D49" s="17"/>
      <c r="E49" s="9" t="s">
        <v>0</v>
      </c>
      <c r="F49" s="17"/>
    </row>
    <row r="50" spans="2:7" ht="4.9000000000000004" customHeight="1">
      <c r="C50" s="9"/>
      <c r="D50" s="42"/>
      <c r="E50" s="9"/>
      <c r="F50" s="42"/>
    </row>
    <row r="51" spans="2:7" ht="13.9" customHeight="1">
      <c r="B51" s="75" t="s">
        <v>39</v>
      </c>
    </row>
    <row r="52" spans="2:7">
      <c r="B52" s="76"/>
      <c r="C52" s="9" t="s">
        <v>0</v>
      </c>
      <c r="D52" s="17"/>
      <c r="E52" s="9" t="s">
        <v>0</v>
      </c>
      <c r="F52" s="17"/>
    </row>
    <row r="53" spans="2:7" ht="3.6" customHeight="1"/>
    <row r="54" spans="2:7" ht="19.149999999999999" customHeight="1">
      <c r="B54" s="45" t="s">
        <v>41</v>
      </c>
      <c r="D54" s="19"/>
    </row>
    <row r="55" spans="2:7">
      <c r="B55" s="40" t="s">
        <v>38</v>
      </c>
      <c r="C55" s="9" t="s">
        <v>0</v>
      </c>
      <c r="D55" s="20">
        <f>D12*(D52-D49)</f>
        <v>0</v>
      </c>
      <c r="E55" s="9" t="s">
        <v>0</v>
      </c>
      <c r="F55" s="20">
        <f>D12*(F52-F49)</f>
        <v>0</v>
      </c>
    </row>
    <row r="56" spans="2:7" ht="10.15" customHeight="1">
      <c r="B56" s="18"/>
      <c r="C56" s="9"/>
      <c r="D56"/>
      <c r="E56"/>
      <c r="F56"/>
    </row>
    <row r="57" spans="2:7" ht="18" customHeight="1">
      <c r="B57" s="45" t="s">
        <v>14</v>
      </c>
      <c r="F57" s="52" t="s">
        <v>32</v>
      </c>
      <c r="G57" s="16">
        <f>1000-LEN(B58)</f>
        <v>989</v>
      </c>
    </row>
    <row r="58" spans="2:7" ht="252.75" customHeight="1">
      <c r="B58" s="67" t="s">
        <v>15</v>
      </c>
      <c r="C58" s="68"/>
      <c r="D58" s="68"/>
      <c r="E58" s="68"/>
      <c r="F58" s="68"/>
      <c r="G58" s="69"/>
    </row>
    <row r="59" spans="2:7" ht="9.6" customHeight="1">
      <c r="B59" s="18"/>
      <c r="C59" s="9"/>
      <c r="D59"/>
      <c r="E59"/>
      <c r="F59"/>
    </row>
    <row r="60" spans="2:7">
      <c r="B60" s="45" t="s">
        <v>16</v>
      </c>
      <c r="F60" s="52" t="s">
        <v>32</v>
      </c>
      <c r="G60" s="16">
        <f>500-LEN(B61)</f>
        <v>404</v>
      </c>
    </row>
    <row r="61" spans="2:7" ht="107.25" customHeight="1">
      <c r="B61" s="67" t="s">
        <v>17</v>
      </c>
      <c r="C61" s="68"/>
      <c r="D61" s="68"/>
      <c r="E61" s="68"/>
      <c r="F61" s="68"/>
      <c r="G61" s="69"/>
    </row>
    <row r="62" spans="2:7" ht="15" customHeight="1">
      <c r="B62" s="18"/>
      <c r="C62" s="9"/>
      <c r="D62"/>
      <c r="E62"/>
      <c r="F62"/>
    </row>
    <row r="63" spans="2:7" ht="29.25" customHeight="1">
      <c r="B63" s="85" t="s">
        <v>44</v>
      </c>
      <c r="C63" s="85"/>
      <c r="D63" s="85"/>
      <c r="E63" s="85"/>
      <c r="F63" s="85"/>
      <c r="G63" s="85"/>
    </row>
    <row r="64" spans="2:7" ht="9" customHeight="1"/>
    <row r="65" spans="2:7" ht="11.25" customHeight="1">
      <c r="B65" s="84" t="s">
        <v>42</v>
      </c>
      <c r="C65" s="53"/>
      <c r="D65" s="83" t="s">
        <v>43</v>
      </c>
      <c r="E65" s="83"/>
      <c r="F65" s="83"/>
      <c r="G65" s="53"/>
    </row>
    <row r="66" spans="2:7" ht="13.5" customHeight="1">
      <c r="B66" s="84"/>
      <c r="D66" s="80"/>
      <c r="E66" s="81"/>
      <c r="F66" s="82"/>
    </row>
    <row r="67" spans="2:7" ht="6.75" customHeight="1">
      <c r="B67" s="55"/>
    </row>
    <row r="68" spans="2:7" ht="11.25" customHeight="1">
      <c r="B68" s="84" t="s">
        <v>46</v>
      </c>
      <c r="C68" s="53"/>
      <c r="D68" s="83"/>
      <c r="E68" s="83"/>
      <c r="F68" s="83"/>
      <c r="G68" s="53"/>
    </row>
    <row r="69" spans="2:7" ht="13.5" customHeight="1">
      <c r="B69" s="84"/>
      <c r="D69" s="88"/>
      <c r="E69" s="81"/>
      <c r="F69" s="82"/>
    </row>
    <row r="70" spans="2:7" ht="6" customHeight="1">
      <c r="B70" s="55"/>
    </row>
    <row r="71" spans="2:7" ht="11.25" customHeight="1">
      <c r="B71" s="89" t="s">
        <v>47</v>
      </c>
      <c r="C71" s="53"/>
      <c r="D71" s="83"/>
      <c r="E71" s="83"/>
      <c r="F71" s="83"/>
      <c r="G71" s="53"/>
    </row>
    <row r="72" spans="2:7" ht="13.5" customHeight="1">
      <c r="B72" s="89"/>
      <c r="D72" s="90"/>
      <c r="E72" s="91"/>
      <c r="F72" s="92"/>
    </row>
    <row r="73" spans="2:7" ht="3.6" customHeight="1">
      <c r="B73" s="55"/>
    </row>
    <row r="74" spans="2:7" ht="10.5" customHeight="1"/>
    <row r="75" spans="2:7" ht="16.5" customHeight="1">
      <c r="B75" s="41"/>
      <c r="C75" s="9"/>
      <c r="D75" s="51"/>
      <c r="E75" s="9"/>
      <c r="F75" s="51"/>
    </row>
    <row r="76" spans="2:7" ht="27.75" customHeight="1">
      <c r="B76" s="87" t="s">
        <v>48</v>
      </c>
      <c r="C76" s="87"/>
      <c r="D76" s="87"/>
      <c r="E76" s="87"/>
      <c r="F76" s="87"/>
      <c r="G76" s="87"/>
    </row>
    <row r="77" spans="2:7" ht="11.25" customHeight="1">
      <c r="B77" s="25"/>
    </row>
    <row r="78" spans="2:7" ht="11.25" customHeight="1">
      <c r="B78" s="56" t="s">
        <v>50</v>
      </c>
      <c r="D78" s="94">
        <f>D32</f>
        <v>0</v>
      </c>
      <c r="E78" s="57"/>
      <c r="F78" s="95" t="str">
        <f>F32</f>
        <v>QALY</v>
      </c>
    </row>
    <row r="79" spans="2:7" ht="10.5" customHeight="1">
      <c r="B79" s="25"/>
    </row>
    <row r="80" spans="2:7" ht="12.75" customHeight="1">
      <c r="B80" s="86" t="s">
        <v>49</v>
      </c>
      <c r="D80" s="4" t="s">
        <v>34</v>
      </c>
      <c r="E80" s="4"/>
      <c r="F80" s="4" t="s">
        <v>45</v>
      </c>
    </row>
    <row r="81" spans="2:8">
      <c r="B81" s="86"/>
      <c r="C81" s="9" t="s">
        <v>0</v>
      </c>
      <c r="D81" s="20">
        <f>D55*D69</f>
        <v>0</v>
      </c>
      <c r="E81" s="9" t="s">
        <v>0</v>
      </c>
      <c r="F81" s="20">
        <f>F55*D69</f>
        <v>0</v>
      </c>
    </row>
    <row r="82" spans="2:8">
      <c r="B82" s="58" t="s">
        <v>38</v>
      </c>
      <c r="C82" s="9"/>
      <c r="D82" s="19" t="s">
        <v>51</v>
      </c>
      <c r="E82" s="9"/>
      <c r="F82" s="51"/>
    </row>
    <row r="83" spans="2:8" s="26" customFormat="1" ht="12.6" customHeight="1">
      <c r="B83" s="1"/>
      <c r="F83" s="15" t="s">
        <v>1</v>
      </c>
      <c r="G83" s="16">
        <f>1000-LEN(B84)</f>
        <v>977</v>
      </c>
    </row>
    <row r="84" spans="2:8" ht="206.45" customHeight="1">
      <c r="B84" s="67" t="s">
        <v>57</v>
      </c>
      <c r="C84" s="70"/>
      <c r="D84" s="70"/>
      <c r="E84" s="70"/>
      <c r="F84" s="70"/>
      <c r="G84" s="71"/>
    </row>
    <row r="85" spans="2:8" ht="15" customHeight="1">
      <c r="B85" s="1"/>
    </row>
    <row r="86" spans="2:8" ht="17.45" customHeight="1">
      <c r="B86" s="1" t="s">
        <v>52</v>
      </c>
    </row>
    <row r="87" spans="2:8" ht="32.450000000000003" customHeight="1">
      <c r="B87" s="65" t="s">
        <v>53</v>
      </c>
      <c r="C87" s="65"/>
      <c r="D87" s="65"/>
      <c r="E87" s="65"/>
      <c r="F87" s="65"/>
      <c r="G87" s="65"/>
    </row>
    <row r="88" spans="2:8" ht="6" customHeight="1"/>
    <row r="89" spans="2:8">
      <c r="B89" s="54" t="s">
        <v>54</v>
      </c>
    </row>
    <row r="90" spans="2:8" ht="13.15" customHeight="1">
      <c r="B90" s="54" t="s">
        <v>55</v>
      </c>
      <c r="D90" s="29">
        <f>D32</f>
        <v>0</v>
      </c>
      <c r="F90" s="30" t="str">
        <f>F32</f>
        <v>QALY</v>
      </c>
      <c r="G90" s="33" t="e" cm="1">
        <f t="array" ref="G90">D90*_xlfn.IFS(AND(D90&gt;=0,D35="Gezondheidswinst"),1,AND(D90&lt;0,D35="Gezondheidswinst"),-1,AND(D90&lt;0,D35="Gezondheidsverlies"),1,AND(D90&gt;=0,D35="Gezondheidsverlies"),-1,D35="Geen gezondheidsverschil",0)</f>
        <v>#N/A</v>
      </c>
      <c r="H90" s="34" t="str">
        <f>B90&amp;" ("&amp;F90&amp;")"</f>
        <v>Gezondheidswinst, per patiënt (QALY)</v>
      </c>
    </row>
    <row r="91" spans="2:8">
      <c r="B91" s="54" t="s">
        <v>56</v>
      </c>
      <c r="D91" s="31">
        <f>D52-D49</f>
        <v>0</v>
      </c>
      <c r="G91" s="33"/>
    </row>
    <row r="92" spans="2:8" s="38" customFormat="1" ht="8.4499999999999993" customHeight="1">
      <c r="D92" s="32">
        <f>-1*D91</f>
        <v>0</v>
      </c>
      <c r="F92" s="39"/>
      <c r="G92" s="33" t="e">
        <f>-1*G90</f>
        <v>#N/A</v>
      </c>
    </row>
    <row r="93" spans="2:8" s="38" customFormat="1">
      <c r="G93" s="33" t="e">
        <f>IF(G90=0,-1,0)</f>
        <v>#N/A</v>
      </c>
    </row>
    <row r="94" spans="2:8" s="38" customFormat="1">
      <c r="G94" s="33" t="e">
        <f>IF(G90=0,1,0)</f>
        <v>#N/A</v>
      </c>
    </row>
    <row r="95" spans="2:8" s="38" customFormat="1"/>
    <row r="96" spans="2:8" s="38" customFormat="1"/>
    <row r="97" s="38" customFormat="1"/>
    <row r="98" s="38" customFormat="1"/>
    <row r="99" s="38" customFormat="1"/>
    <row r="100" s="38" customFormat="1"/>
    <row r="114" spans="2:8" ht="33" customHeight="1"/>
    <row r="115" spans="2:8">
      <c r="B115" s="54" t="s">
        <v>58</v>
      </c>
      <c r="D115" s="59" t="s">
        <v>59</v>
      </c>
      <c r="F115" s="3" t="str">
        <f>F47</f>
        <v>Maatschappelijk</v>
      </c>
    </row>
    <row r="116" spans="2:8" ht="13.15" customHeight="1">
      <c r="B116" s="54" t="s">
        <v>55</v>
      </c>
      <c r="D116" s="29">
        <f>D32</f>
        <v>0</v>
      </c>
      <c r="F116" s="36" t="str">
        <f>$F$32</f>
        <v>QALY</v>
      </c>
      <c r="G116" s="33" t="e" cm="1">
        <f t="array" ref="G116">D90*_xlfn.IFS(AND(D90&gt;=0,D35="Gezondheidswinst"),1,AND(D90&lt;0,D35="Gezondheidswinst"),-1,AND(D90&lt;0,D35="Gezondheidsverlies"),1,AND(D90&gt;=0,D35="Gezondheidsverlies"),-1,D35="Geen gezondheidsverschil",0)</f>
        <v>#N/A</v>
      </c>
      <c r="H116" s="34" t="str">
        <f>B116&amp;" ("&amp;F116&amp;")"</f>
        <v>Gezondheidswinst, per patiënt (QALY)</v>
      </c>
    </row>
    <row r="117" spans="2:8">
      <c r="B117" s="54" t="s">
        <v>56</v>
      </c>
      <c r="D117" s="31">
        <f>F52-F49</f>
        <v>0</v>
      </c>
    </row>
    <row r="118" spans="2:8">
      <c r="C118" s="35"/>
      <c r="D118" s="32">
        <f>-1*D117</f>
        <v>0</v>
      </c>
      <c r="E118" s="33"/>
      <c r="F118" s="32"/>
      <c r="G118" s="33" t="e">
        <f>-1*G116</f>
        <v>#N/A</v>
      </c>
    </row>
    <row r="119" spans="2:8" ht="0.6" customHeight="1">
      <c r="G119" s="33" t="e">
        <f>IF(G116=0,-1,0)</f>
        <v>#N/A</v>
      </c>
    </row>
    <row r="120" spans="2:8">
      <c r="G120" s="33" t="e">
        <f>IF(G116=0,1,0)</f>
        <v>#N/A</v>
      </c>
    </row>
  </sheetData>
  <sheetProtection algorithmName="SHA-512" hashValue="3Bo5TlBx0dMUbvCwDMPjT9IZ7w9s/iVM++r18FwAgc7vHpsvkYqVCV7AtQDNgSoBZ6zLkA+j7iM/+GosFLxkDQ==" saltValue="1rtYtXTByLBh7yGYGSK8Pw==" spinCount="100000" sheet="1" objects="1" scenarios="1"/>
  <protectedRanges>
    <protectedRange sqref="D6" name="Bereik1"/>
  </protectedRanges>
  <mergeCells count="28">
    <mergeCell ref="D66:F66"/>
    <mergeCell ref="D65:F65"/>
    <mergeCell ref="B65:B66"/>
    <mergeCell ref="B63:G63"/>
    <mergeCell ref="B80:B81"/>
    <mergeCell ref="B76:G76"/>
    <mergeCell ref="B68:B69"/>
    <mergeCell ref="D68:F68"/>
    <mergeCell ref="D69:F69"/>
    <mergeCell ref="B71:B72"/>
    <mergeCell ref="D71:F71"/>
    <mergeCell ref="D72:F72"/>
    <mergeCell ref="B87:G87"/>
    <mergeCell ref="B3:G3"/>
    <mergeCell ref="B58:G58"/>
    <mergeCell ref="B61:G61"/>
    <mergeCell ref="B84:G84"/>
    <mergeCell ref="B4:H4"/>
    <mergeCell ref="B39:G39"/>
    <mergeCell ref="B42:G42"/>
    <mergeCell ref="B44:G44"/>
    <mergeCell ref="B20:G20"/>
    <mergeCell ref="B18:G18"/>
    <mergeCell ref="B15:G15"/>
    <mergeCell ref="B10:F10"/>
    <mergeCell ref="B7:F7"/>
    <mergeCell ref="B51:B52"/>
    <mergeCell ref="D22:G22"/>
  </mergeCells>
  <dataValidations count="3">
    <dataValidation type="textLength" allowBlank="1" showInputMessage="1" showErrorMessage="1" errorTitle="Tekstveld overschreden" error="De door u ingevoerde tekst is te lang. Gebruik maximaal 1000 karakters." sqref="B84:G84 B39:G39 B58:G58 B15:G15" xr:uid="{00000000-0002-0000-0000-000000000000}">
      <formula1>0</formula1>
      <formula2>1000</formula2>
    </dataValidation>
    <dataValidation type="textLength" allowBlank="1" showInputMessage="1" showErrorMessage="1" errorTitle="Tekstveld overschreden" error="De door u ingevoerde tekst is te lang. Gebruik maximaal 500 karakters." sqref="B61:G61 B42:G42 B18:G19" xr:uid="{00000000-0002-0000-0000-000001000000}">
      <formula1>0</formula1>
      <formula2>500</formula2>
    </dataValidation>
    <dataValidation type="list" errorStyle="warning" allowBlank="1" showErrorMessage="1" errorTitle="Select item from dropdown list" error="Please select either 'Health gain', 'Health loss' or 'No difference in health outcome'" sqref="D35" xr:uid="{E3E48EF3-D0D1-4301-85A4-829CAE6A54DB}">
      <formula1>"Gezondheidswinst,Gezondheidsverlies,Geen gezondheidsverschil"</formula1>
    </dataValidation>
  </dataValidations>
  <pageMargins left="0.85" right="0.70866141732283472" top="0.74803149606299213" bottom="0.74803149606299213" header="0.31496062992125984" footer="0.31496062992125984"/>
  <pageSetup paperSize="9" fitToHeight="2" orientation="portrait" r:id="rId1"/>
  <headerFooter>
    <oddHeader>&amp;L&amp;"Arial,Standaard"&amp;8     Health Care Efficiency Research Programme / DoelmatigheidsOnderzoek
&amp;R&amp;G</oddHeader>
    <oddFooter xml:space="preserve">&amp;R&amp;K00-044 &amp;P/&amp;N </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DO winst</vt:lpstr>
      <vt:lpstr>'DO winst'!Afdrukbereik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Doelmatigheidswinst Open ronde 2025 UA</dc:title>
  <dc:creator>Werf@zonmw.nl</dc:creator>
  <cp:lastModifiedBy>Inge Zijp</cp:lastModifiedBy>
  <cp:lastPrinted>2013-07-08T10:01:17Z</cp:lastPrinted>
  <dcterms:created xsi:type="dcterms:W3CDTF">2012-10-26T10:56:58Z</dcterms:created>
  <dcterms:modified xsi:type="dcterms:W3CDTF">2025-02-03T09:41:46Z</dcterms:modified>
</cp:coreProperties>
</file>