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filterPrivacy="1" codeName="ThisWorkbook"/>
  <xr:revisionPtr revIDLastSave="0" documentId="13_ncr:1_{09941199-9536-4D7B-A437-6F09E28E654F}" xr6:coauthVersionLast="47" xr6:coauthVersionMax="47" xr10:uidLastSave="{00000000-0000-0000-0000-000000000000}"/>
  <bookViews>
    <workbookView xWindow="28680" yWindow="-120" windowWidth="29040" windowHeight="15840" xr2:uid="{00000000-000D-0000-FFFF-FFFF00000000}"/>
  </bookViews>
  <sheets>
    <sheet name="Instructions for Use" sheetId="6" r:id="rId1"/>
    <sheet name="BUDGET FORM" sheetId="2" r:id="rId2"/>
    <sheet name="Checks" sheetId="5" r:id="rId3"/>
    <sheet name="Background" sheetId="3" state="veryHidden" r:id="rId4"/>
    <sheet name="CfP - Chapter 8" sheetId="7" r:id="rId5"/>
  </sheets>
  <definedNames>
    <definedName name="_xlnm._FilterDatabase" localSheetId="1" hidden="1">'BUDGET FORM'!$L$119:$M$122</definedName>
    <definedName name="_Toc73551101" localSheetId="4">'CfP - Chapter 8'!#REF!</definedName>
    <definedName name="_Toc73551102" localSheetId="4">'CfP - Chapter 8'!#REF!</definedName>
    <definedName name="OLE_LINK2" localSheetId="4">'CfP - Chapter 8'!#REF!</definedName>
    <definedName name="OLE_LINK4" localSheetId="4">'CfP - Chapter 8'!#REF!</definedName>
    <definedName name="_xlnm.Print_Area" localSheetId="1">'BUDGET FORM'!$A$1:$O$125</definedName>
    <definedName name="_xlnm.Print_Area" localSheetId="2">Checks!$B$2:$G$97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93" i="2" l="1"/>
  <c r="D45" i="5"/>
  <c r="D63" i="5"/>
  <c r="D25" i="5"/>
  <c r="E25" i="5" s="1"/>
  <c r="D41" i="5"/>
  <c r="E41" i="5" s="1"/>
  <c r="D30" i="5"/>
  <c r="E30" i="5" s="1"/>
  <c r="D58" i="5"/>
  <c r="M16" i="2" l="1"/>
  <c r="P13" i="2"/>
  <c r="L53" i="2"/>
  <c r="L52" i="2"/>
  <c r="G111" i="2" l="1"/>
  <c r="M87" i="2"/>
  <c r="M58" i="2"/>
  <c r="M52" i="2"/>
  <c r="M32" i="2"/>
  <c r="M53" i="2"/>
  <c r="J55" i="2"/>
  <c r="H54" i="2"/>
  <c r="M13" i="2"/>
  <c r="G26" i="2"/>
  <c r="M26" i="2" s="1"/>
  <c r="Q13" i="2"/>
  <c r="C8" i="3" a="1"/>
  <c r="C8" i="3" s="1"/>
  <c r="F6" i="3"/>
  <c r="T13" i="2" l="1"/>
  <c r="R13" i="2"/>
  <c r="AD13" i="2"/>
  <c r="AB13" i="2"/>
  <c r="AA13" i="2"/>
  <c r="X13" i="2"/>
  <c r="Z13" i="2"/>
  <c r="Y13" i="2"/>
  <c r="U13" i="2"/>
  <c r="W13" i="2"/>
  <c r="V13" i="2"/>
  <c r="S13" i="2"/>
  <c r="D55" i="5"/>
  <c r="E55" i="5" s="1"/>
  <c r="D16" i="5"/>
  <c r="M119" i="2"/>
  <c r="M96" i="2"/>
  <c r="M95" i="2"/>
  <c r="M94" i="2"/>
  <c r="M92" i="2"/>
  <c r="M91" i="2"/>
  <c r="M90" i="2"/>
  <c r="M89" i="2"/>
  <c r="M88" i="2"/>
  <c r="M82" i="2"/>
  <c r="M81" i="2"/>
  <c r="M80" i="2"/>
  <c r="M79" i="2"/>
  <c r="M78" i="2"/>
  <c r="M77" i="2"/>
  <c r="M76" i="2"/>
  <c r="M75" i="2"/>
  <c r="M74" i="2"/>
  <c r="M73" i="2"/>
  <c r="M72" i="2"/>
  <c r="M67" i="2"/>
  <c r="M66" i="2"/>
  <c r="M65" i="2"/>
  <c r="M64" i="2"/>
  <c r="M63" i="2"/>
  <c r="M62" i="2"/>
  <c r="M61" i="2"/>
  <c r="M60" i="2"/>
  <c r="M59" i="2"/>
  <c r="M46" i="2"/>
  <c r="M45" i="2"/>
  <c r="M44" i="2"/>
  <c r="M43" i="2"/>
  <c r="M42" i="2"/>
  <c r="M41" i="2"/>
  <c r="M40" i="2"/>
  <c r="M39" i="2"/>
  <c r="M38" i="2"/>
  <c r="M37" i="2"/>
  <c r="M36" i="2"/>
  <c r="M35" i="2"/>
  <c r="M34" i="2"/>
  <c r="M33" i="2"/>
  <c r="M24" i="2"/>
  <c r="M23" i="2"/>
  <c r="M22" i="2"/>
  <c r="M21" i="2"/>
  <c r="M20" i="2"/>
  <c r="M19" i="2"/>
  <c r="M18" i="2"/>
  <c r="M17" i="2"/>
  <c r="M15" i="2"/>
  <c r="M14" i="2"/>
  <c r="D11" i="5"/>
  <c r="M97" i="2" l="1"/>
  <c r="D47" i="5"/>
  <c r="E47" i="5" s="1"/>
  <c r="M68" i="2"/>
  <c r="M47" i="2"/>
  <c r="M27" i="2"/>
  <c r="M54" i="2"/>
  <c r="M121" i="2" s="1"/>
  <c r="M83" i="2"/>
  <c r="C42" i="3"/>
  <c r="D50" i="5"/>
  <c r="D51" i="5"/>
  <c r="E51" i="5" s="1"/>
  <c r="M118" i="2" l="1"/>
  <c r="D20" i="5"/>
  <c r="F7" i="3"/>
  <c r="F4" i="3"/>
  <c r="M120" i="2" l="1"/>
  <c r="C23" i="3" l="1"/>
  <c r="E65" i="5"/>
  <c r="F65" i="5" s="1"/>
  <c r="M122" i="2"/>
  <c r="E66" i="5" s="1"/>
  <c r="F66" i="5" s="1"/>
  <c r="D54" i="5"/>
  <c r="D62" i="5" l="1"/>
  <c r="E63" i="5" s="1"/>
  <c r="D37" i="5"/>
  <c r="P20" i="2" l="1"/>
  <c r="Q20" i="2"/>
  <c r="Q19" i="2"/>
  <c r="Q18" i="2"/>
  <c r="Q17" i="2"/>
  <c r="Q16" i="2"/>
  <c r="Q15" i="2"/>
  <c r="Q14" i="2"/>
  <c r="P24" i="2"/>
  <c r="P23" i="2"/>
  <c r="P22" i="2"/>
  <c r="P21" i="2"/>
  <c r="P19" i="2"/>
  <c r="P18" i="2"/>
  <c r="P17" i="2"/>
  <c r="P16" i="2"/>
  <c r="P15" i="2"/>
  <c r="P14" i="2"/>
  <c r="C13" i="3" s="1" a="1"/>
  <c r="C13" i="3" s="1"/>
  <c r="AC13" i="2" s="1"/>
  <c r="D59" i="5"/>
  <c r="E59" i="5" s="1"/>
  <c r="W20" i="2" l="1"/>
  <c r="AA20" i="2"/>
  <c r="X20" i="2"/>
  <c r="AD20" i="2"/>
  <c r="Y20" i="2"/>
  <c r="S20" i="2"/>
  <c r="R20" i="2"/>
  <c r="Z20" i="2"/>
  <c r="AC20" i="2"/>
  <c r="T20" i="2"/>
  <c r="AB20" i="2"/>
  <c r="U20" i="2"/>
  <c r="V20" i="2"/>
  <c r="Y19" i="2"/>
  <c r="AA19" i="2"/>
  <c r="AD19" i="2"/>
  <c r="R19" i="2"/>
  <c r="Z19" i="2"/>
  <c r="S19" i="2"/>
  <c r="V19" i="2"/>
  <c r="W19" i="2"/>
  <c r="X19" i="2"/>
  <c r="T19" i="2"/>
  <c r="AB19" i="2"/>
  <c r="U19" i="2"/>
  <c r="AC19" i="2"/>
  <c r="W18" i="2"/>
  <c r="Z18" i="2"/>
  <c r="U18" i="2"/>
  <c r="X18" i="2"/>
  <c r="R18" i="2"/>
  <c r="V18" i="2"/>
  <c r="Y18" i="2"/>
  <c r="AA18" i="2"/>
  <c r="AC18" i="2"/>
  <c r="S18" i="2"/>
  <c r="T18" i="2"/>
  <c r="AB18" i="2"/>
  <c r="AD18" i="2"/>
  <c r="W17" i="2"/>
  <c r="X17" i="2"/>
  <c r="Y17" i="2"/>
  <c r="S17" i="2"/>
  <c r="AC17" i="2"/>
  <c r="R17" i="2"/>
  <c r="Z17" i="2"/>
  <c r="AA17" i="2"/>
  <c r="AD17" i="2"/>
  <c r="T17" i="2"/>
  <c r="AB17" i="2"/>
  <c r="U17" i="2"/>
  <c r="V17" i="2"/>
  <c r="Y16" i="2"/>
  <c r="S16" i="2"/>
  <c r="AD16" i="2"/>
  <c r="R16" i="2"/>
  <c r="Z16" i="2"/>
  <c r="AA16" i="2"/>
  <c r="V16" i="2"/>
  <c r="T16" i="2"/>
  <c r="AB16" i="2"/>
  <c r="U16" i="2"/>
  <c r="AC16" i="2"/>
  <c r="W16" i="2"/>
  <c r="X16" i="2"/>
  <c r="X15" i="2"/>
  <c r="Y15" i="2"/>
  <c r="W15" i="2"/>
  <c r="R15" i="2"/>
  <c r="Z15" i="2"/>
  <c r="U15" i="2"/>
  <c r="AD15" i="2"/>
  <c r="S15" i="2"/>
  <c r="AA15" i="2"/>
  <c r="AB15" i="2"/>
  <c r="AC15" i="2"/>
  <c r="T15" i="2"/>
  <c r="V15" i="2"/>
  <c r="S14" i="2"/>
  <c r="AA14" i="2"/>
  <c r="AC14" i="2"/>
  <c r="X14" i="2"/>
  <c r="R14" i="2"/>
  <c r="T14" i="2"/>
  <c r="AB14" i="2"/>
  <c r="U14" i="2"/>
  <c r="Y14" i="2"/>
  <c r="V14" i="2"/>
  <c r="AD14" i="2"/>
  <c r="W14" i="2"/>
  <c r="Z14" i="2"/>
  <c r="D35" i="5"/>
  <c r="Q21" i="2"/>
  <c r="Q22" i="2"/>
  <c r="Q23" i="2"/>
  <c r="Q24" i="2"/>
  <c r="S24" i="2" l="1"/>
  <c r="AA24" i="2"/>
  <c r="U24" i="2"/>
  <c r="AC24" i="2"/>
  <c r="X24" i="2"/>
  <c r="T24" i="2"/>
  <c r="AB24" i="2"/>
  <c r="V24" i="2"/>
  <c r="AD24" i="2"/>
  <c r="W24" i="2"/>
  <c r="Y24" i="2"/>
  <c r="R24" i="2"/>
  <c r="Z24" i="2"/>
  <c r="W23" i="2"/>
  <c r="T23" i="2"/>
  <c r="X23" i="2"/>
  <c r="Y23" i="2"/>
  <c r="AA23" i="2"/>
  <c r="R23" i="2"/>
  <c r="Z23" i="2"/>
  <c r="S23" i="2"/>
  <c r="AB23" i="2"/>
  <c r="U23" i="2"/>
  <c r="AD23" i="2"/>
  <c r="V23" i="2"/>
  <c r="AC23" i="2"/>
  <c r="W21" i="2"/>
  <c r="X21" i="2"/>
  <c r="Z21" i="2"/>
  <c r="Y21" i="2"/>
  <c r="R21" i="2"/>
  <c r="AB21" i="2"/>
  <c r="AD21" i="2"/>
  <c r="S21" i="2"/>
  <c r="AA21" i="2"/>
  <c r="V21" i="2"/>
  <c r="T21" i="2"/>
  <c r="U21" i="2"/>
  <c r="AC21" i="2"/>
  <c r="Y22" i="2"/>
  <c r="R22" i="2"/>
  <c r="Z22" i="2"/>
  <c r="AC22" i="2"/>
  <c r="AD22" i="2"/>
  <c r="W22" i="2"/>
  <c r="S22" i="2"/>
  <c r="AA22" i="2"/>
  <c r="T22" i="2"/>
  <c r="AB22" i="2"/>
  <c r="U22" i="2"/>
  <c r="V22" i="2"/>
  <c r="X22" i="2"/>
  <c r="D44" i="5"/>
  <c r="E45" i="5" s="1"/>
  <c r="C43"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tc={0FFE3260-B8D1-4F9E-B479-14D63397A7B2}</author>
    <author>tc={48EE7DE5-6352-4AE5-9F24-B1509694D0A9}</author>
  </authors>
  <commentList>
    <comment ref="C39" authorId="0" shapeId="0" xr:uid="{0FFE3260-B8D1-4F9E-B479-14D63397A7B2}">
      <text>
        <t xml:space="preserve">[Threaded comment]
Your version of Excel allows you to read this threaded comment; however, any edits to it will get removed if the file is opened in a newer version of Excel. Learn more: https://go.microsoft.com/fwlink/?linkid=870924
Comment:
    @Sara of @Eva: graag deze formules nog controleren: werkt tabblad 'Checks'?
Ik heb modules 1c (PDEng) en 1h (other orgs) toegevoegd tov ronde 2021
</t>
      </text>
    </comment>
    <comment ref="C61" authorId="1" shapeId="0" xr:uid="{48EE7DE5-6352-4AE5-9F24-B1509694D0A9}">
      <text>
        <t>[Threaded comment]
Your version of Excel allows you to read this threaded comment; however, any edits to it will get removed if the file is opened in a newer version of Excel. Learn more: https://go.microsoft.com/fwlink/?linkid=870924
Comment:
    Waarom PDEng niet?</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<sst xmlns="http://schemas.openxmlformats.org/spreadsheetml/2006/main" count="339" uniqueCount="245">
  <si>
    <t>Name main applicant</t>
  </si>
  <si>
    <t>Max no. of positions</t>
  </si>
  <si>
    <t>Min. amount of funding</t>
  </si>
  <si>
    <t>Knowledge utilisation</t>
  </si>
  <si>
    <t xml:space="preserve">Investments  (€150.000 to €500.000) </t>
  </si>
  <si>
    <t>Investments  (up to €150.000) -datasets</t>
  </si>
  <si>
    <t>Investments  (up to €150.000) -equipment</t>
  </si>
  <si>
    <t>Investments  (€150.000 to €500.000) -personnel</t>
  </si>
  <si>
    <t>No. of postdoc and PhD positions</t>
  </si>
  <si>
    <t>FTE</t>
  </si>
  <si>
    <t>FTE years</t>
  </si>
  <si>
    <t>Max amount per FTE year</t>
  </si>
  <si>
    <t xml:space="preserve">Description </t>
  </si>
  <si>
    <t>Money Follows Cooperation</t>
  </si>
  <si>
    <t>Budget form for full proposals</t>
  </si>
  <si>
    <t>Total cost</t>
  </si>
  <si>
    <t>Non-staff costs (headers)</t>
  </si>
  <si>
    <t>Remarks</t>
  </si>
  <si>
    <r>
      <t xml:space="preserve">Investments (up to </t>
    </r>
    <r>
      <rPr>
        <sz val="9.5"/>
        <color theme="1"/>
        <rFont val="Calibri"/>
        <family val="2"/>
      </rPr>
      <t>€</t>
    </r>
    <r>
      <rPr>
        <sz val="9.5"/>
        <color theme="1"/>
        <rFont val="Calibri"/>
        <family val="2"/>
        <scheme val="minor"/>
      </rPr>
      <t>150.000)</t>
    </r>
  </si>
  <si>
    <t>***Depends on total amount of funding requested from NWO</t>
  </si>
  <si>
    <t>Current amount requested:</t>
  </si>
  <si>
    <t>Maximum amount of funding that can be applied for per cost type</t>
  </si>
  <si>
    <t>#</t>
  </si>
  <si>
    <t>Amount</t>
  </si>
  <si>
    <t>Total benchfee</t>
  </si>
  <si>
    <t>Duration appointment (months)</t>
  </si>
  <si>
    <t>All lengths specified as fulltime months</t>
  </si>
  <si>
    <t>FTE months</t>
  </si>
  <si>
    <t>Total contribution</t>
  </si>
  <si>
    <t>Contributor</t>
  </si>
  <si>
    <t>Co-funding (headers)</t>
  </si>
  <si>
    <t>max. length Research leave</t>
  </si>
  <si>
    <t>max. length Postdoc</t>
  </si>
  <si>
    <t>min. length Postdoc</t>
  </si>
  <si>
    <t>MODULE 1 - Personnel</t>
  </si>
  <si>
    <t>Type of personnel</t>
  </si>
  <si>
    <t>Module 4: Knowledge utilisation</t>
  </si>
  <si>
    <t>Module 5: Internationalisation</t>
  </si>
  <si>
    <t xml:space="preserve">Cost year 1 </t>
  </si>
  <si>
    <t xml:space="preserve">Cost year 2 </t>
  </si>
  <si>
    <t>Cost year 3</t>
  </si>
  <si>
    <t>Cost year 4</t>
  </si>
  <si>
    <t>Cost year 5</t>
  </si>
  <si>
    <t>Type of investment</t>
  </si>
  <si>
    <t>Description of investment</t>
  </si>
  <si>
    <t>Total cost of investment</t>
  </si>
  <si>
    <t xml:space="preserve">Matching from own institution </t>
  </si>
  <si>
    <t>Matching %</t>
  </si>
  <si>
    <t>Funding requested from ZonMw for investment</t>
  </si>
  <si>
    <t>Description contributer and contribution</t>
  </si>
  <si>
    <t>Money Follows Cooperation (headers)</t>
  </si>
  <si>
    <t>Personnel: PhD student</t>
  </si>
  <si>
    <t>Personnel: Postdoc</t>
  </si>
  <si>
    <t>Personnel: Non-scientific personnel at universities</t>
  </si>
  <si>
    <t>Personnel: Other scientific personnel at universities</t>
  </si>
  <si>
    <t>Personnel: Other</t>
  </si>
  <si>
    <t>Material credit: Project-related goods/services</t>
  </si>
  <si>
    <t>Material credit: Travel and accommodation costs</t>
  </si>
  <si>
    <t>Material credit: Implementation costs</t>
  </si>
  <si>
    <t>Salary Tables</t>
  </si>
  <si>
    <t>Project number</t>
  </si>
  <si>
    <t>NWO Subsidieregeling 2017</t>
  </si>
  <si>
    <t>For internal use by ZonMw only</t>
  </si>
  <si>
    <t>Maximum amount of funding to be requested from ZonMw</t>
  </si>
  <si>
    <t>Amount of FTE years for postdoc/PhD positions</t>
  </si>
  <si>
    <t>No. of months x positions of research leave requested</t>
  </si>
  <si>
    <t>Current months requested</t>
  </si>
  <si>
    <t>months</t>
  </si>
  <si>
    <r>
      <t xml:space="preserve">Per applicant it can be applied for once, up to a </t>
    </r>
    <r>
      <rPr>
        <u/>
        <sz val="11"/>
        <rFont val="Calibri"/>
        <family val="2"/>
        <scheme val="minor"/>
      </rPr>
      <t>maximum of 3 research leave positions per proposal.</t>
    </r>
  </si>
  <si>
    <r>
      <t xml:space="preserve">The maximum amount of research leave that can be applied for is the </t>
    </r>
    <r>
      <rPr>
        <u/>
        <sz val="11"/>
        <rFont val="Calibri"/>
        <family val="2"/>
        <scheme val="minor"/>
      </rPr>
      <t>equivalent of 5 full-time months.</t>
    </r>
  </si>
  <si>
    <t xml:space="preserve">you may exceed the maximum amount in this module, provided a clear justification is provided. </t>
  </si>
  <si>
    <t>Subtotal Money Follows Cooperation (MOD 5b)</t>
  </si>
  <si>
    <t>Other (please specify)</t>
  </si>
  <si>
    <t>n/a</t>
  </si>
  <si>
    <t>min. length 
PhD</t>
  </si>
  <si>
    <t>max. length 
PhD</t>
  </si>
  <si>
    <t>min. length NSP</t>
  </si>
  <si>
    <t>max. length NSP</t>
  </si>
  <si>
    <t>min. length OSP</t>
  </si>
  <si>
    <t>max. length OSP</t>
  </si>
  <si>
    <t>Other personnel</t>
  </si>
  <si>
    <t>Leave for applicants</t>
  </si>
  <si>
    <r>
      <t>Non-staff costs (</t>
    </r>
    <r>
      <rPr>
        <b/>
        <sz val="11"/>
        <color theme="4"/>
        <rFont val="Calibri"/>
        <family val="2"/>
        <scheme val="minor"/>
      </rPr>
      <t>parameters</t>
    </r>
    <r>
      <rPr>
        <b/>
        <sz val="11"/>
        <color theme="1"/>
        <rFont val="Calibri"/>
        <family val="2"/>
        <scheme val="minor"/>
      </rPr>
      <t>)</t>
    </r>
  </si>
  <si>
    <r>
      <t xml:space="preserve">Staff costs (headers and </t>
    </r>
    <r>
      <rPr>
        <b/>
        <sz val="11"/>
        <color theme="4"/>
        <rFont val="Calibri"/>
        <family val="2"/>
        <scheme val="minor"/>
      </rPr>
      <t>parameters</t>
    </r>
    <r>
      <rPr>
        <b/>
        <sz val="11"/>
        <color theme="1"/>
        <rFont val="Calibri"/>
        <family val="2"/>
        <scheme val="minor"/>
      </rPr>
      <t>)</t>
    </r>
  </si>
  <si>
    <r>
      <t xml:space="preserve">Important </t>
    </r>
    <r>
      <rPr>
        <b/>
        <sz val="11"/>
        <color theme="4"/>
        <rFont val="Calibri"/>
        <family val="2"/>
        <scheme val="minor"/>
      </rPr>
      <t>parameters</t>
    </r>
    <r>
      <rPr>
        <b/>
        <sz val="11"/>
        <color theme="1"/>
        <rFont val="Calibri"/>
        <family val="2"/>
        <scheme val="minor"/>
      </rPr>
      <t xml:space="preserve"> / proposal specific values</t>
    </r>
  </si>
  <si>
    <t>Current amount requested total:</t>
  </si>
  <si>
    <t>Checks sheet</t>
  </si>
  <si>
    <t>(English version)</t>
  </si>
  <si>
    <t>INSTRUCTIONS FOR USE</t>
  </si>
  <si>
    <t>Project-related goods/services</t>
  </si>
  <si>
    <t>Small equipment/software</t>
  </si>
  <si>
    <t>Travel and accommodation costs</t>
  </si>
  <si>
    <t>Implementation costs</t>
  </si>
  <si>
    <t>Internationalisation</t>
  </si>
  <si>
    <t>Investments - other  (€100.000 to €250.000)</t>
  </si>
  <si>
    <t>Investments - datasets (€25.000 to €250.000)</t>
  </si>
  <si>
    <t>Mijn ZonMw online form, section 5</t>
  </si>
  <si>
    <t>Subtotal Knowledge Utilization (MOD 4)</t>
  </si>
  <si>
    <t>Subtotal Internationalisation (MOD 5a)</t>
  </si>
  <si>
    <t>For all rules and conditions for composing the budget, please consult the call for proposals for ZonMw Open Competition 2021</t>
  </si>
  <si>
    <r>
      <t>Before completing this form, please read the NWO Grant Rules 2017 (last amended 30-Jan-2019) an</t>
    </r>
    <r>
      <rPr>
        <b/>
        <i/>
        <sz val="11"/>
        <rFont val="Calibri"/>
        <family val="2"/>
        <scheme val="minor"/>
      </rPr>
      <t>d the Approval of funding for scientific research</t>
    </r>
    <r>
      <rPr>
        <b/>
        <i/>
        <sz val="11"/>
        <color theme="1"/>
        <rFont val="Calibri"/>
        <family val="2"/>
        <scheme val="minor"/>
      </rPr>
      <t xml:space="preserve">. These will apply to all proposals. </t>
    </r>
  </si>
  <si>
    <t>Steps:</t>
  </si>
  <si>
    <t>Project Title</t>
  </si>
  <si>
    <t>Budget Form sheet</t>
  </si>
  <si>
    <t>Explanatory notes on the  budget modules</t>
  </si>
  <si>
    <t xml:space="preserve">Please specify each individual personnel position separately, and (when applicable) specify 'Research leave'  as separate entries for each individual (co-)applicant. </t>
  </si>
  <si>
    <t xml:space="preserve">Please state what resources will be required to conduct the proposed research, per project year. The cost estimates should cover the entire period of the grant. select the nature of the post and both the intensity of each appointment (in FTE – full time equivalent) and the total duration of each appointment (in months). </t>
  </si>
  <si>
    <t>Explanatory notes on co-financing, in-kind/in-cash contributions</t>
  </si>
  <si>
    <t>NWO MODULE 1 - Personnel</t>
  </si>
  <si>
    <t>NWO MODULE 2 - Material credit</t>
  </si>
  <si>
    <t>NWO MODULE 5A - Internationalisation</t>
  </si>
  <si>
    <t>NWO MODULE 5B - Money Follows Cooperation (MfC)</t>
  </si>
  <si>
    <t>NWO MODULE 4 - Knowledge Utilization &amp; Participation</t>
  </si>
  <si>
    <r>
      <rPr>
        <b/>
        <sz val="12"/>
        <rFont val="Calibri"/>
        <family val="2"/>
        <scheme val="minor"/>
      </rPr>
      <t>Co-financing</t>
    </r>
    <r>
      <rPr>
        <b/>
        <sz val="12"/>
        <color theme="0"/>
        <rFont val="Calibri"/>
        <family val="2"/>
        <scheme val="minor"/>
      </rPr>
      <t xml:space="preserve"> </t>
    </r>
    <r>
      <rPr>
        <b/>
        <sz val="12"/>
        <color rgb="FF0070C0"/>
        <rFont val="Calibri"/>
        <family val="2"/>
        <scheme val="minor"/>
      </rPr>
      <t>(OTHER than the optional investments module)</t>
    </r>
  </si>
  <si>
    <t>Subtotal co-financing:</t>
  </si>
  <si>
    <t xml:space="preserve"> to 50% of the total funding requested from ZonMw, excluding module 3 (investments).</t>
  </si>
  <si>
    <t>Organisation and activities in the project
(keywords)</t>
  </si>
  <si>
    <t>Type of costs</t>
  </si>
  <si>
    <t xml:space="preserve">Type of costs </t>
  </si>
  <si>
    <t>Please be sure to involve your financial controller in a timely manner</t>
  </si>
  <si>
    <r>
      <t xml:space="preserve">Entering personnel costs in the form:
</t>
    </r>
    <r>
      <rPr>
        <i/>
        <sz val="11"/>
        <rFont val="Calibri"/>
        <family val="2"/>
        <scheme val="minor"/>
      </rPr>
      <t>Please specify each individual position in a seperate line. If applying for 'research leave',  specify a seperate entry for each individual (co-)applicant.</t>
    </r>
  </si>
  <si>
    <t>FNR</t>
  </si>
  <si>
    <t>Total:</t>
  </si>
  <si>
    <t>Funding requested from ZonMw for the Investment:</t>
  </si>
  <si>
    <t>Funding requested from ZonMw:</t>
  </si>
  <si>
    <t>Maximum amount of funding + investments</t>
  </si>
  <si>
    <t>Total project budget (excluding Investment)</t>
  </si>
  <si>
    <t>Max. available positions:</t>
  </si>
  <si>
    <t>No. of positions of research leave requested</t>
  </si>
  <si>
    <t>After completing the BUDGET FORM, please have a look at the sheet 'Checks'. This sheet will be automatically populated by the data inserted on the BUDGET FORM sheet. In case you are exceeding any of the limits set for certain modules/categories this will be highlighted in red.</t>
  </si>
  <si>
    <t xml:space="preserve">Please use the appropriate salary costs from the most recent salary tables: </t>
  </si>
  <si>
    <r>
      <rPr>
        <sz val="11"/>
        <rFont val="Calibri"/>
        <family val="2"/>
        <scheme val="minor"/>
      </rPr>
      <t>•</t>
    </r>
    <r>
      <rPr>
        <i/>
        <sz val="11"/>
        <rFont val="Calibri"/>
        <family val="2"/>
        <scheme val="minor"/>
      </rPr>
      <t xml:space="preserve"> Regular co-financing: describe in which way a party is financially contributing to your project and the budget involved. Per contributing party you are required to submit a letter of commitment guaranteeing that they are willing to meet these costs.</t>
    </r>
  </si>
  <si>
    <t xml:space="preserve">Please describe in which way a party is contributing to your project and what the estimated value in Euros will be. Per contributing party you are required to submit a letter of commitment guaranteeing that they are willing to meet these costs. </t>
  </si>
  <si>
    <t>-</t>
  </si>
  <si>
    <t>Max. available amount:</t>
  </si>
  <si>
    <t>Max. available months:</t>
  </si>
  <si>
    <t>Max available amount:</t>
  </si>
  <si>
    <t>and may not exceed:</t>
  </si>
  <si>
    <t xml:space="preserve">We recommend that you budget for salary costs as realistically as possible over the duration of the project. </t>
  </si>
  <si>
    <r>
      <t xml:space="preserve">(Mijn ZonMw section 5, Project budget section </t>
    </r>
    <r>
      <rPr>
        <b/>
        <i/>
        <sz val="11"/>
        <color rgb="FFFF0000"/>
        <rFont val="Calibri"/>
        <family val="2"/>
        <scheme val="minor"/>
      </rPr>
      <t>1.1 Personnel</t>
    </r>
    <r>
      <rPr>
        <b/>
        <i/>
        <sz val="11"/>
        <rFont val="Calibri"/>
        <family val="2"/>
        <scheme val="minor"/>
      </rPr>
      <t>)</t>
    </r>
  </si>
  <si>
    <r>
      <t xml:space="preserve">(Mijn ZonMw section 5, Project budget section </t>
    </r>
    <r>
      <rPr>
        <b/>
        <i/>
        <sz val="11"/>
        <color rgb="FFFF0000"/>
        <rFont val="Calibri"/>
        <family val="2"/>
        <scheme val="minor"/>
      </rPr>
      <t>1.2 Material costs</t>
    </r>
    <r>
      <rPr>
        <b/>
        <i/>
        <sz val="11"/>
        <rFont val="Calibri"/>
        <family val="2"/>
        <scheme val="minor"/>
      </rPr>
      <t>)</t>
    </r>
  </si>
  <si>
    <r>
      <t xml:space="preserve">(Mijn ZonMw section 5, Project budget section </t>
    </r>
    <r>
      <rPr>
        <b/>
        <i/>
        <sz val="11"/>
        <color rgb="FFFF0000"/>
        <rFont val="Calibri"/>
        <family val="2"/>
        <scheme val="minor"/>
      </rPr>
      <t>1.5 Other costs</t>
    </r>
    <r>
      <rPr>
        <b/>
        <i/>
        <sz val="11"/>
        <rFont val="Calibri"/>
        <family val="2"/>
        <scheme val="minor"/>
      </rPr>
      <t>)</t>
    </r>
  </si>
  <si>
    <r>
      <t xml:space="preserve"> (Mijn ZonMw section 5, Project budget section </t>
    </r>
    <r>
      <rPr>
        <b/>
        <i/>
        <sz val="11"/>
        <color rgb="FFFF0000"/>
        <rFont val="Calibri"/>
        <family val="2"/>
        <scheme val="minor"/>
      </rPr>
      <t>1.5 Other costs</t>
    </r>
    <r>
      <rPr>
        <b/>
        <i/>
        <sz val="11"/>
        <rFont val="Calibri"/>
        <family val="2"/>
        <scheme val="minor"/>
      </rPr>
      <t xml:space="preserve">)    </t>
    </r>
    <r>
      <rPr>
        <i/>
        <sz val="11"/>
        <rFont val="Calibri"/>
        <family val="2"/>
        <scheme val="minor"/>
      </rPr>
      <t>subtotal investments:</t>
    </r>
  </si>
  <si>
    <r>
      <t xml:space="preserve">(Mijn ZonMw section 5, Project budget section </t>
    </r>
    <r>
      <rPr>
        <b/>
        <i/>
        <sz val="11"/>
        <color rgb="FFFF0000"/>
        <rFont val="Calibri"/>
        <family val="2"/>
        <scheme val="minor"/>
      </rPr>
      <t>2.2 Grant recipient's contribution</t>
    </r>
    <r>
      <rPr>
        <b/>
        <i/>
        <sz val="11"/>
        <rFont val="Calibri"/>
        <family val="2"/>
        <scheme val="minor"/>
      </rPr>
      <t xml:space="preserve">)  </t>
    </r>
    <r>
      <rPr>
        <i/>
        <sz val="11"/>
        <rFont val="Calibri"/>
        <family val="2"/>
        <scheme val="minor"/>
      </rPr>
      <t xml:space="preserve"> subtotal matching:</t>
    </r>
  </si>
  <si>
    <r>
      <t xml:space="preserve">(Mijn ZonMw section 5, Project budget section </t>
    </r>
    <r>
      <rPr>
        <b/>
        <i/>
        <sz val="11"/>
        <color rgb="FFFF0000"/>
        <rFont val="Calibri"/>
        <family val="2"/>
        <scheme val="minor"/>
      </rPr>
      <t>1.4 Implementation costs</t>
    </r>
    <r>
      <rPr>
        <b/>
        <i/>
        <sz val="11"/>
        <rFont val="Calibri"/>
        <family val="2"/>
        <scheme val="minor"/>
      </rPr>
      <t>)</t>
    </r>
  </si>
  <si>
    <r>
      <t xml:space="preserve">(Mijn ZonMw section 5, Project budget section </t>
    </r>
    <r>
      <rPr>
        <b/>
        <i/>
        <sz val="11"/>
        <color rgb="FFFF0000"/>
        <rFont val="Calibri"/>
        <family val="2"/>
        <scheme val="minor"/>
      </rPr>
      <t>2.1 Co-financing</t>
    </r>
    <r>
      <rPr>
        <b/>
        <i/>
        <sz val="11"/>
        <rFont val="Calibri"/>
        <family val="2"/>
        <scheme val="minor"/>
      </rPr>
      <t>)</t>
    </r>
  </si>
  <si>
    <t>Personnel - Benchfee</t>
  </si>
  <si>
    <t>ZonMw Open Competition 2024</t>
  </si>
  <si>
    <t>Salary scale</t>
  </si>
  <si>
    <r>
      <t>NWO MODULE 3 - Investments (</t>
    </r>
    <r>
      <rPr>
        <b/>
        <sz val="12"/>
        <color rgb="FFFF0000"/>
        <rFont val="Calibri"/>
        <family val="2"/>
        <scheme val="minor"/>
      </rPr>
      <t>please note that a minimum 25% matching in-cash, of the total investment value, is mandatory if this module is requested</t>
    </r>
    <r>
      <rPr>
        <b/>
        <sz val="12"/>
        <rFont val="Calibri"/>
        <family val="2"/>
        <scheme val="minor"/>
      </rPr>
      <t>)</t>
    </r>
  </si>
  <si>
    <t>Optional</t>
  </si>
  <si>
    <t>Mandatory</t>
  </si>
  <si>
    <t>Total budget</t>
  </si>
  <si>
    <t>Funding provided by other parties (Co-financing only. Excluding matching for Investment)</t>
  </si>
  <si>
    <t>In-cash / 
in-kind</t>
  </si>
  <si>
    <t>Contributions in-kind</t>
  </si>
  <si>
    <t>Contributions in-cash</t>
  </si>
  <si>
    <t>If the maximum amount of € 50.000,-- is insufficient for realising this part of the study,</t>
  </si>
  <si>
    <t>If the maximum amount of € 20.000,-- per FTE year is insufficient for realising the research,</t>
  </si>
  <si>
    <t>If the maximum amount of € 25.000,-- is insufficient for realising this part of the study,</t>
  </si>
  <si>
    <t>ZonMw must grant approval prior to submission. The committee will review the motivation accordingly.</t>
  </si>
  <si>
    <r>
      <rPr>
        <b/>
        <vertAlign val="superscript"/>
        <sz val="11"/>
        <rFont val="Calibri"/>
        <family val="2"/>
        <scheme val="minor"/>
      </rPr>
      <t>4</t>
    </r>
    <r>
      <rPr>
        <b/>
        <sz val="11"/>
        <rFont val="Calibri"/>
        <family val="2"/>
        <scheme val="minor"/>
      </rPr>
      <t>Module 4 - Knowledge utilisation</t>
    </r>
    <r>
      <rPr>
        <b/>
        <i/>
        <sz val="11"/>
        <rFont val="Calibri"/>
        <family val="2"/>
        <scheme val="minor"/>
      </rPr>
      <t xml:space="preserve">. </t>
    </r>
    <r>
      <rPr>
        <i/>
        <sz val="11"/>
        <rFont val="Calibri"/>
        <family val="2"/>
        <scheme val="minor"/>
      </rPr>
      <t>The maximum amount that can be requested is € 50.000,--.</t>
    </r>
  </si>
  <si>
    <r>
      <t>MODULE 4 - Knowledge utilisation</t>
    </r>
    <r>
      <rPr>
        <b/>
        <vertAlign val="superscript"/>
        <sz val="11"/>
        <rFont val="Calibri"/>
        <family val="2"/>
        <scheme val="minor"/>
      </rPr>
      <t>4</t>
    </r>
  </si>
  <si>
    <r>
      <t>MODULE 5a - Internationalisation</t>
    </r>
    <r>
      <rPr>
        <b/>
        <vertAlign val="superscript"/>
        <sz val="11"/>
        <rFont val="Calibri"/>
        <family val="2"/>
        <scheme val="minor"/>
      </rPr>
      <t>5</t>
    </r>
  </si>
  <si>
    <r>
      <rPr>
        <b/>
        <u/>
        <sz val="11"/>
        <rFont val="Calibri"/>
        <family val="2"/>
        <scheme val="minor"/>
      </rPr>
      <t>MODULE 5b - Money Follows Cooperation</t>
    </r>
    <r>
      <rPr>
        <b/>
        <vertAlign val="superscript"/>
        <sz val="11"/>
        <rFont val="Calibri"/>
        <family val="2"/>
        <scheme val="minor"/>
      </rPr>
      <t>6</t>
    </r>
  </si>
  <si>
    <r>
      <t>MODULE 2 - Material credit</t>
    </r>
    <r>
      <rPr>
        <b/>
        <vertAlign val="superscript"/>
        <sz val="11"/>
        <rFont val="Calibri"/>
        <family val="2"/>
        <scheme val="minor"/>
      </rPr>
      <t>3</t>
    </r>
  </si>
  <si>
    <r>
      <t xml:space="preserve">€ 20.000,-- </t>
    </r>
    <r>
      <rPr>
        <i/>
        <u/>
        <sz val="11"/>
        <rFont val="Calibri"/>
        <family val="2"/>
        <scheme val="minor"/>
      </rPr>
      <t>per</t>
    </r>
    <r>
      <rPr>
        <sz val="11"/>
        <rFont val="Calibri"/>
        <family val="2"/>
        <scheme val="minor"/>
      </rPr>
      <t xml:space="preserve"> scientific position (requested in mod 1A/1B/1C) </t>
    </r>
    <r>
      <rPr>
        <i/>
        <u/>
        <sz val="11"/>
        <rFont val="Calibri"/>
        <family val="2"/>
        <scheme val="minor"/>
      </rPr>
      <t>per</t>
    </r>
    <r>
      <rPr>
        <sz val="11"/>
        <rFont val="Calibri"/>
        <family val="2"/>
        <scheme val="minor"/>
      </rPr>
      <t xml:space="preserve"> FTE year of the appointment.</t>
    </r>
  </si>
  <si>
    <r>
      <t>MODULE 1G - Research leave for applicants</t>
    </r>
    <r>
      <rPr>
        <b/>
        <vertAlign val="superscript"/>
        <sz val="11"/>
        <rFont val="Calibri"/>
        <family val="2"/>
        <scheme val="minor"/>
      </rPr>
      <t>2</t>
    </r>
  </si>
  <si>
    <r>
      <t>MODULE 1F - Other scientific personnel at universities</t>
    </r>
    <r>
      <rPr>
        <b/>
        <vertAlign val="superscript"/>
        <sz val="11"/>
        <rFont val="Calibri"/>
        <family val="2"/>
        <scheme val="minor"/>
      </rPr>
      <t>1</t>
    </r>
  </si>
  <si>
    <t>MODULE 1B - Personnel Postdoc</t>
  </si>
  <si>
    <t>MODULE 1A - Personnel PhD</t>
  </si>
  <si>
    <r>
      <t>MODULE 1D - Non-scientific personnel at universities</t>
    </r>
    <r>
      <rPr>
        <b/>
        <vertAlign val="superscript"/>
        <sz val="11"/>
        <rFont val="Calibri"/>
        <family val="2"/>
        <scheme val="minor"/>
      </rPr>
      <t>1</t>
    </r>
  </si>
  <si>
    <r>
      <t>MODULE 1C - PDEng</t>
    </r>
    <r>
      <rPr>
        <b/>
        <vertAlign val="superscript"/>
        <sz val="11"/>
        <rFont val="Calibri"/>
        <family val="2"/>
        <scheme val="minor"/>
      </rPr>
      <t>1</t>
    </r>
  </si>
  <si>
    <r>
      <rPr>
        <b/>
        <vertAlign val="superscript"/>
        <sz val="11"/>
        <rFont val="Calibri"/>
        <family val="2"/>
        <scheme val="minor"/>
      </rPr>
      <t>1</t>
    </r>
    <r>
      <rPr>
        <b/>
        <sz val="11"/>
        <rFont val="Calibri"/>
        <family val="2"/>
        <scheme val="minor"/>
      </rPr>
      <t>Modules 1C, 1D and 1F</t>
    </r>
    <r>
      <rPr>
        <sz val="11"/>
        <rFont val="Calibri"/>
        <family val="2"/>
        <scheme val="minor"/>
      </rPr>
      <t xml:space="preserve"> </t>
    </r>
    <r>
      <rPr>
        <b/>
        <sz val="11"/>
        <rFont val="Calibri"/>
        <family val="2"/>
        <scheme val="minor"/>
      </rPr>
      <t>-</t>
    </r>
    <r>
      <rPr>
        <sz val="11"/>
        <rFont val="Calibri"/>
        <family val="2"/>
        <scheme val="minor"/>
      </rPr>
      <t xml:space="preserve"> </t>
    </r>
    <r>
      <rPr>
        <b/>
        <i/>
        <sz val="11"/>
        <rFont val="Calibri"/>
        <family val="2"/>
        <scheme val="minor"/>
      </rPr>
      <t>PDEng / other scientific personnel / non-scientific personnel</t>
    </r>
    <r>
      <rPr>
        <sz val="11"/>
        <rFont val="Calibri"/>
        <family val="2"/>
        <scheme val="minor"/>
      </rPr>
      <t xml:space="preserve"> can only be requested </t>
    </r>
  </si>
  <si>
    <t xml:space="preserve">in combination with module 1A and/or 1B. </t>
  </si>
  <si>
    <t>1 FTE for 24 months</t>
  </si>
  <si>
    <r>
      <t xml:space="preserve">NB: The total amount of funding requested from ZonMw cannot exceed </t>
    </r>
    <r>
      <rPr>
        <b/>
        <i/>
        <sz val="10"/>
        <rFont val="Calibri"/>
        <family val="2"/>
      </rPr>
      <t>€800.</t>
    </r>
    <r>
      <rPr>
        <b/>
        <i/>
        <sz val="10"/>
        <rFont val="Calibri"/>
        <family val="2"/>
        <scheme val="minor"/>
      </rPr>
      <t>000,--</t>
    </r>
  </si>
  <si>
    <t>Min. available positions:</t>
  </si>
  <si>
    <t>1 FTE for 6 months</t>
  </si>
  <si>
    <t>1 FTE for 48 months</t>
  </si>
  <si>
    <r>
      <t>MODULE 1H - Staff at colleges, educational institutions and other organisations (not UNL/NFU)</t>
    </r>
    <r>
      <rPr>
        <b/>
        <vertAlign val="superscript"/>
        <sz val="11"/>
        <rFont val="Calibri"/>
        <family val="2"/>
        <scheme val="minor"/>
      </rPr>
      <t>1</t>
    </r>
  </si>
  <si>
    <t>(full-time)</t>
  </si>
  <si>
    <r>
      <rPr>
        <b/>
        <vertAlign val="superscript"/>
        <sz val="11"/>
        <rFont val="Calibri"/>
        <family val="2"/>
        <scheme val="minor"/>
      </rPr>
      <t>3</t>
    </r>
    <r>
      <rPr>
        <b/>
        <sz val="11"/>
        <rFont val="Calibri"/>
        <family val="2"/>
        <scheme val="minor"/>
      </rPr>
      <t xml:space="preserve">Module 2 - </t>
    </r>
    <r>
      <rPr>
        <b/>
        <i/>
        <sz val="11"/>
        <rFont val="Calibri"/>
        <family val="2"/>
        <scheme val="minor"/>
      </rPr>
      <t xml:space="preserve">Material credit. </t>
    </r>
    <r>
      <rPr>
        <sz val="11"/>
        <rFont val="Calibri"/>
        <family val="2"/>
        <scheme val="minor"/>
      </rPr>
      <t xml:space="preserve">The maximum amount that can be requested is equal to </t>
    </r>
  </si>
  <si>
    <r>
      <rPr>
        <b/>
        <vertAlign val="superscript"/>
        <sz val="11"/>
        <rFont val="Calibri"/>
        <family val="2"/>
        <scheme val="minor"/>
      </rPr>
      <t>2</t>
    </r>
    <r>
      <rPr>
        <b/>
        <sz val="11"/>
        <rFont val="Calibri"/>
        <family val="2"/>
        <scheme val="minor"/>
      </rPr>
      <t xml:space="preserve">Module 1g - </t>
    </r>
    <r>
      <rPr>
        <b/>
        <i/>
        <sz val="11"/>
        <rFont val="Calibri"/>
        <family val="2"/>
        <scheme val="minor"/>
      </rPr>
      <t>Research leave</t>
    </r>
    <r>
      <rPr>
        <b/>
        <sz val="11"/>
        <rFont val="Calibri"/>
        <family val="2"/>
        <scheme val="minor"/>
      </rPr>
      <t xml:space="preserve"> </t>
    </r>
    <r>
      <rPr>
        <sz val="11"/>
        <rFont val="Calibri"/>
        <family val="2"/>
        <scheme val="minor"/>
      </rPr>
      <t>can be requested for each (co-)applicant.</t>
    </r>
  </si>
  <si>
    <t>TOTAL REQUESTED - excl. MOD3 - investments</t>
  </si>
  <si>
    <t>TOTAL REQUESTED - incl. MOD3 - investments</t>
  </si>
  <si>
    <t>(min. 25% in-cash co-financing required)</t>
  </si>
  <si>
    <t xml:space="preserve">ZonMw Open Competition 2024 CALL FOR PROPOSALS </t>
  </si>
  <si>
    <t>1. Complete the 'BUDGET FORM'</t>
  </si>
  <si>
    <r>
      <rPr>
        <sz val="11"/>
        <color rgb="FFFF0000"/>
        <rFont val="Calibri"/>
        <family val="2"/>
        <scheme val="minor"/>
      </rPr>
      <t xml:space="preserve">Costs which can be covered under the programme are specified in </t>
    </r>
    <r>
      <rPr>
        <b/>
        <sz val="11"/>
        <color rgb="FFFF0000"/>
        <rFont val="Calibri"/>
        <family val="2"/>
        <scheme val="minor"/>
      </rPr>
      <t>Chapter 8</t>
    </r>
    <r>
      <rPr>
        <sz val="11"/>
        <color rgb="FFFF0000"/>
        <rFont val="Calibri"/>
        <family val="2"/>
        <scheme val="minor"/>
      </rPr>
      <t xml:space="preserve"> in the Call for proposals. For ease of reference the text is included in this file on the final sheet (CfP - Chapter 8).</t>
    </r>
    <r>
      <rPr>
        <sz val="11"/>
        <rFont val="Calibri"/>
        <family val="2"/>
        <scheme val="minor"/>
      </rPr>
      <t xml:space="preserve">
Please note that expenses for modules Personnel (1), Material credit (2) and Knowledge Utilisation and Participation (4) are </t>
    </r>
    <r>
      <rPr>
        <b/>
        <sz val="11"/>
        <rFont val="Calibri"/>
        <family val="2"/>
        <scheme val="minor"/>
      </rPr>
      <t>mandatory</t>
    </r>
    <r>
      <rPr>
        <sz val="11"/>
        <rFont val="Calibri"/>
        <family val="2"/>
        <scheme val="minor"/>
      </rPr>
      <t xml:space="preserve">. All parts of the budget applied for must be in proportion to the research and be motivated in the research proposal. Please note, the budget </t>
    </r>
    <r>
      <rPr>
        <b/>
        <sz val="11"/>
        <rFont val="Calibri"/>
        <family val="2"/>
        <scheme val="minor"/>
      </rPr>
      <t>may not differ</t>
    </r>
    <r>
      <rPr>
        <sz val="11"/>
        <rFont val="Calibri"/>
        <family val="2"/>
        <scheme val="minor"/>
      </rPr>
      <t xml:space="preserve"> from the project idea by more than 15%.</t>
    </r>
  </si>
  <si>
    <t>Open Competition 2024 - Call for proposals - Chapter 8</t>
  </si>
  <si>
    <t>Module 1G: Research leave for main/co-applicant</t>
  </si>
  <si>
    <t>Module 1F: Other scientific personnel at universities</t>
  </si>
  <si>
    <t>Module 1D: Non-scientific personnel at universities</t>
  </si>
  <si>
    <t>Module 1C: PDEng</t>
  </si>
  <si>
    <t>Module 1B: Postdoc</t>
  </si>
  <si>
    <t>Module 1A: PhD candidate</t>
  </si>
  <si>
    <t>**Depends on amount of FTE years for PhD/Postdoc/PDEng</t>
  </si>
  <si>
    <t>Module 3B: Investments - datasets (€25.000 to €250.000)</t>
  </si>
  <si>
    <t>Money follows Cooperation****</t>
  </si>
  <si>
    <t>*** small equipment / software &lt;€100.000,-- = Material credit (MOD3A)</t>
  </si>
  <si>
    <t>**** 50% of total amount of funding excl. MOD3. Exception is the FNR.</t>
  </si>
  <si>
    <r>
      <rPr>
        <i/>
        <u/>
        <sz val="11"/>
        <color theme="1"/>
        <rFont val="Calibri"/>
        <family val="2"/>
        <scheme val="minor"/>
      </rPr>
      <t>Exception:</t>
    </r>
    <r>
      <rPr>
        <b/>
        <i/>
        <sz val="11"/>
        <color theme="1"/>
        <rFont val="Calibri"/>
        <family val="2"/>
        <scheme val="minor"/>
      </rPr>
      <t xml:space="preserve"> </t>
    </r>
    <r>
      <rPr>
        <sz val="11"/>
        <color theme="1"/>
        <rFont val="Calibri"/>
        <family val="2"/>
        <scheme val="minor"/>
      </rPr>
      <t>Funding by FNR. Cooperation with Luxembourg researchers does not count in determining</t>
    </r>
  </si>
  <si>
    <t xml:space="preserve">the min. and max. budget size on the Dutch side. The Luxembourg component can amount up to €500.000,--. </t>
  </si>
  <si>
    <t>In-cash</t>
  </si>
  <si>
    <t>In-kind</t>
  </si>
  <si>
    <t>Main applicant's institute</t>
  </si>
  <si>
    <t>Co-applicant's institute</t>
  </si>
  <si>
    <t>Module 1H: Staff at colleges, educational institutions and other organisations (not UNL/NFU)</t>
  </si>
  <si>
    <t>Mandatory benchfee for PhD and Postdoc (module 1a &amp; b)</t>
  </si>
  <si>
    <t>min. length PDEng</t>
  </si>
  <si>
    <t>max. length PDEng</t>
  </si>
  <si>
    <t>PhD/Postdoc/PDEng</t>
  </si>
  <si>
    <t>0 represents no min. and/or max. restriction(s)</t>
  </si>
  <si>
    <t>Max. amount of funding</t>
  </si>
  <si>
    <t>*</t>
  </si>
  <si>
    <t>Max. length*</t>
  </si>
  <si>
    <t>Min. length*</t>
  </si>
  <si>
    <t>min. length Other orgs</t>
  </si>
  <si>
    <t>max. length Other orgs</t>
  </si>
  <si>
    <t>Subtotal Investments (MOD 3B)</t>
  </si>
  <si>
    <t>Subtotal Material credit (MOD 2)</t>
  </si>
  <si>
    <t>Subtotal Personnel costs (MOD 1)</t>
  </si>
  <si>
    <t xml:space="preserve"> </t>
  </si>
  <si>
    <r>
      <t>Explanatory notes.</t>
    </r>
    <r>
      <rPr>
        <b/>
        <i/>
        <sz val="11"/>
        <color rgb="FFFF0000"/>
        <rFont val="Calibri"/>
        <family val="2"/>
        <scheme val="minor"/>
      </rPr>
      <t xml:space="preserve"> Mandatory when budget is exceeded for Material credit (MOD2), Knowledge Utilisation (MOD4) or Internationalisation (MOD5A). Please contact the ZonMw program team for pre-approval.</t>
    </r>
    <r>
      <rPr>
        <b/>
        <i/>
        <sz val="11"/>
        <color theme="1"/>
        <rFont val="Calibri"/>
        <family val="2"/>
        <scheme val="minor"/>
      </rPr>
      <t xml:space="preserve">
</t>
    </r>
    <r>
      <rPr>
        <i/>
        <sz val="11"/>
        <color theme="1"/>
        <rFont val="Calibri"/>
        <family val="2"/>
        <scheme val="minor"/>
      </rPr>
      <t xml:space="preserve">-- For each FTE scientific position requested (Module 1A, 1B and/or 1C), you can request a </t>
    </r>
    <r>
      <rPr>
        <i/>
        <u/>
        <sz val="11"/>
        <color theme="1"/>
        <rFont val="Calibri"/>
        <family val="2"/>
        <scheme val="minor"/>
      </rPr>
      <t>maximum</t>
    </r>
    <r>
      <rPr>
        <i/>
        <sz val="11"/>
        <color theme="1"/>
        <rFont val="Calibri"/>
        <family val="2"/>
        <scheme val="minor"/>
      </rPr>
      <t xml:space="preserve"> of € 20.000,-- material credit per year of the appointment -- (please refer to MOD2 in the Call for proposals)</t>
    </r>
  </si>
  <si>
    <r>
      <rPr>
        <b/>
        <vertAlign val="superscript"/>
        <sz val="11"/>
        <color theme="1"/>
        <rFont val="Calibri"/>
        <family val="2"/>
        <scheme val="minor"/>
      </rPr>
      <t>6</t>
    </r>
    <r>
      <rPr>
        <b/>
        <sz val="11"/>
        <color theme="1"/>
        <rFont val="Calibri"/>
        <family val="2"/>
        <scheme val="minor"/>
      </rPr>
      <t xml:space="preserve">Module 5B - </t>
    </r>
    <r>
      <rPr>
        <b/>
        <i/>
        <sz val="11"/>
        <color theme="1"/>
        <rFont val="Calibri"/>
        <family val="2"/>
        <scheme val="minor"/>
      </rPr>
      <t>Money Follows Cooperation.</t>
    </r>
    <r>
      <rPr>
        <sz val="11"/>
        <color theme="1"/>
        <rFont val="Calibri"/>
        <family val="2"/>
        <scheme val="minor"/>
      </rPr>
      <t xml:space="preserve"> The maximum amount that can be requested is equal</t>
    </r>
  </si>
  <si>
    <r>
      <rPr>
        <b/>
        <vertAlign val="superscript"/>
        <sz val="11"/>
        <rFont val="Calibri"/>
        <family val="2"/>
        <scheme val="minor"/>
      </rPr>
      <t>5</t>
    </r>
    <r>
      <rPr>
        <b/>
        <sz val="11"/>
        <rFont val="Calibri"/>
        <family val="2"/>
        <scheme val="minor"/>
      </rPr>
      <t>Module 5A - Internationalisation</t>
    </r>
    <r>
      <rPr>
        <b/>
        <i/>
        <sz val="11"/>
        <rFont val="Calibri"/>
        <family val="2"/>
        <scheme val="minor"/>
      </rPr>
      <t xml:space="preserve">. </t>
    </r>
    <r>
      <rPr>
        <i/>
        <sz val="11"/>
        <rFont val="Calibri"/>
        <family val="2"/>
        <scheme val="minor"/>
      </rPr>
      <t>The maximum amount that can be requested is € 50.000,--.</t>
    </r>
  </si>
  <si>
    <t>Duration checks of personnel appointments</t>
  </si>
  <si>
    <t>The second sheet of this Excel file contains the BUDGET FORM. You can calculate your detailed budget here. 
The form is devided into sections for each budget module. 
To complete the budget form: 
- please select the correct item from the dropdown list in column C;
- provide a description of what is requested in the next column;
- provide the cost details as indicated per year.
The subtotal for each budget module is automatically calculated in the right-hand column (yellow fields). 
The total budget (considering all budget module subtotals and co-financing and/or matching) is automatically calculated in the bottom right corner.
• Use one row each for each staff member, type of equipment, type of investment or type of material.
• Years are Project Years. For example: if your intended starting date is 1 July 2025, then Year 1 ranges from 1 July 2025 to 30 June 2026.</t>
  </si>
  <si>
    <t xml:space="preserve">After completing this detailed budget form, you are required to log a summary of your budget in Mijn ZonMw (section 5 of the online form) which is needed for internal processing of financial information. Please note that it is sufficient to log the total amounts per module (yellow fields on the budget sheet). The total  amounts per module are indicated  on the budget form sheet and there are detailed transfer instructions available in Mijn ZonMw.
If your project should be awarded funding, ZonMw's Finance &amp; Control department requires your budget data in MijnZonMw. Hence this duplicate submission of budget is regretfully unavoidable. </t>
  </si>
  <si>
    <r>
      <t xml:space="preserve">Calculating personnel costs:
</t>
    </r>
    <r>
      <rPr>
        <i/>
        <sz val="11"/>
        <color theme="1"/>
        <rFont val="Calibri"/>
        <family val="2"/>
        <scheme val="minor"/>
      </rPr>
      <t xml:space="preserve">A distinction is made between VSNU institutions (incl. universities) and NFU institutions (incl. University Medical Centers). The following positions apply:
  • For </t>
    </r>
    <r>
      <rPr>
        <b/>
        <i/>
        <sz val="11"/>
        <color theme="1"/>
        <rFont val="Calibri"/>
        <family val="2"/>
        <scheme val="minor"/>
      </rPr>
      <t>VSNU institutions</t>
    </r>
    <r>
      <rPr>
        <i/>
        <sz val="11"/>
        <color theme="1"/>
        <rFont val="Calibri"/>
        <family val="2"/>
        <scheme val="minor"/>
      </rPr>
      <t>: doctoral candidates, senior scientists, non-academic staff with secondary vocational qualifications, non-academic staff with professional qualifications and non-academic staff with a university degree.</t>
    </r>
    <r>
      <rPr>
        <b/>
        <i/>
        <sz val="11"/>
        <color theme="1"/>
        <rFont val="Calibri"/>
        <family val="2"/>
        <scheme val="minor"/>
      </rPr>
      <t xml:space="preserve">
</t>
    </r>
    <r>
      <rPr>
        <i/>
        <sz val="11"/>
        <color theme="1"/>
        <rFont val="Calibri"/>
        <family val="2"/>
        <scheme val="minor"/>
      </rPr>
      <t xml:space="preserve">  • For </t>
    </r>
    <r>
      <rPr>
        <b/>
        <i/>
        <sz val="11"/>
        <color theme="1"/>
        <rFont val="Calibri"/>
        <family val="2"/>
        <scheme val="minor"/>
      </rPr>
      <t>NFU institutions</t>
    </r>
    <r>
      <rPr>
        <i/>
        <sz val="11"/>
        <color theme="1"/>
        <rFont val="Calibri"/>
        <family val="2"/>
        <scheme val="minor"/>
      </rPr>
      <t xml:space="preserve">: doctoral candidates, Postdocs, researchers/medical researchers, non-academic staff with secondary vocational qualifications, non-academic staff with professional qualifications and non-academic staff with a university degree.
</t>
    </r>
    <r>
      <rPr>
        <b/>
        <i/>
        <sz val="11"/>
        <color theme="1"/>
        <rFont val="Calibri"/>
        <family val="2"/>
        <scheme val="minor"/>
      </rPr>
      <t xml:space="preserve">  • </t>
    </r>
    <r>
      <rPr>
        <i/>
        <sz val="11"/>
        <color theme="1"/>
        <rFont val="Calibri"/>
        <family val="2"/>
        <scheme val="minor"/>
      </rPr>
      <t>For</t>
    </r>
    <r>
      <rPr>
        <b/>
        <i/>
        <sz val="11"/>
        <color theme="1"/>
        <rFont val="Calibri"/>
        <family val="2"/>
        <scheme val="minor"/>
      </rPr>
      <t xml:space="preserve"> other organisations: </t>
    </r>
    <r>
      <rPr>
        <i/>
        <sz val="11"/>
        <color theme="1"/>
        <rFont val="Calibri"/>
        <family val="2"/>
        <scheme val="minor"/>
      </rPr>
      <t>staff employed at a university of applied sciences, educational institutions or other organisations who are not covered by UNL or NFU, will be reimbursed in accordance with Table 2.2 column 'Hourly rate for productive hours, excl. VAT' of the Government Tariffs Manual.</t>
    </r>
  </si>
  <si>
    <r>
      <t xml:space="preserve">Benchfee:
</t>
    </r>
    <r>
      <rPr>
        <i/>
        <sz val="11"/>
        <rFont val="Calibri"/>
        <family val="2"/>
        <scheme val="minor"/>
      </rPr>
      <t>There is a mandatory benchfee for each scienfic position, intended to encourage the scientific career of the project employee. This one-time individual benchfee of € 5.000,-- is calculated in the form automatically for each PhD-candidate and Postdoc position. The amount is always € 5.000,--, regardless of the size of the appointment, as long as the size of the appointment meets the minimum to maximum requirements.</t>
    </r>
  </si>
  <si>
    <t>Material costs**</t>
  </si>
  <si>
    <t>Module 3B: Investments - other  (€100.000 to €250.000)***</t>
  </si>
  <si>
    <t>MODULE 3A - small equipment / software (may not exceed €100.000,-- in 'Material credit')</t>
  </si>
  <si>
    <t>(max. 50% of total amount of funding excl. MOD3)</t>
  </si>
  <si>
    <r>
      <rPr>
        <sz val="11"/>
        <rFont val="Calibri"/>
        <family val="2"/>
        <scheme val="minor"/>
      </rPr>
      <t xml:space="preserve">• </t>
    </r>
    <r>
      <rPr>
        <i/>
        <sz val="11"/>
        <rFont val="Calibri"/>
        <family val="2"/>
        <scheme val="minor"/>
      </rPr>
      <t>Investment module: The costs for the investment should be satisfactorily specified and justified in the proposal. The ZonMw contribution applied for is at most € 250.000,-- with a lower boundary for ZonMw contribution of € 100.000,-- for equipment. For data collections, the lower boundary for ZonMw contribution is € 25.000,--. The institution where the investment module will be located must contribute at least 25% of the total costs of the investment in-cash. A matching declaration from the institution is mandatory and is a criterion for the eligibility of the application of the full proposal. It is important that the institution explicitly states the size of the contribution in the statement. The statement is unconditional and contains no resolutive conditions.</t>
    </r>
  </si>
  <si>
    <r>
      <t xml:space="preserve">MODULE 3B - Investments (ZonMw contribution </t>
    </r>
    <r>
      <rPr>
        <b/>
        <u/>
        <sz val="11"/>
        <rFont val="Calibri"/>
        <family val="2"/>
      </rPr>
      <t xml:space="preserve">€ </t>
    </r>
    <r>
      <rPr>
        <b/>
        <u/>
        <sz val="11"/>
        <rFont val="Calibri"/>
        <family val="2"/>
        <scheme val="minor"/>
      </rPr>
      <t>100.000,-- to € 250.000,--) 
(min. ZonMw contribution for datasets is € 25.000,--)</t>
    </r>
  </si>
  <si>
    <t>Additionally, a maximum ZonMw contribution of €250.000,-- can be applied for in the investment module</t>
  </si>
  <si>
    <r>
      <t xml:space="preserve">4. Enter the subtotals of each module (yellow fields) in </t>
    </r>
    <r>
      <rPr>
        <b/>
        <i/>
        <sz val="14"/>
        <color rgb="FFFF0000"/>
        <rFont val="Calibri"/>
        <family val="2"/>
        <scheme val="minor"/>
      </rPr>
      <t>Mijn ZonMw chapter 5 "Financial Data", section 5.1 "Summary of the budget"</t>
    </r>
  </si>
  <si>
    <r>
      <t xml:space="preserve">5. It is optional to upload the Excel budget: please only upload the second sheet of this document (BUDGET FORM) as PDF file in </t>
    </r>
    <r>
      <rPr>
        <b/>
        <i/>
        <sz val="14"/>
        <color rgb="FFFF0000"/>
        <rFont val="Calibri"/>
        <family val="2"/>
        <scheme val="minor"/>
      </rPr>
      <t>Mijn ZonMw section 5.2 "Budget"</t>
    </r>
  </si>
  <si>
    <r>
      <t xml:space="preserve">6. Justify each cost item in the contribution requested from ZonMw, with a brief explanation in </t>
    </r>
    <r>
      <rPr>
        <b/>
        <i/>
        <sz val="14"/>
        <color rgb="FFFF0000"/>
        <rFont val="Calibri"/>
        <family val="2"/>
        <scheme val="minor"/>
      </rPr>
      <t>Mijn ZonMw section 5.5 "Explanatory Notes"</t>
    </r>
  </si>
  <si>
    <t>2. Review the 'Checks' sheet for error messages - adjust where necessary</t>
  </si>
  <si>
    <r>
      <rPr>
        <b/>
        <i/>
        <sz val="14"/>
        <rFont val="Calibri"/>
        <family val="2"/>
        <scheme val="minor"/>
      </rPr>
      <t xml:space="preserve">3. Log into </t>
    </r>
    <r>
      <rPr>
        <b/>
        <i/>
        <u/>
        <sz val="14"/>
        <color rgb="FF0000FF"/>
        <rFont val="Calibri"/>
        <family val="2"/>
        <scheme val="minor"/>
      </rPr>
      <t>Mijn ZonMw</t>
    </r>
  </si>
  <si>
    <t>ZonMw contribution to equipment min. 100.000,-- to max. 250.000,-- of total investment costs. ZonMw contribution to datasets min. 25.000,-- of total investment costs.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</si>
</sst>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quot;€&quot;\ * #,##0.00_ ;_ &quot;€&quot;\ * \-#,##0.00_ ;_ &quot;€&quot;\ * &quot;-&quot;??_ ;_ @_ "/>
    <numFmt numFmtId="164" formatCode="&quot;€&quot;\ #,##0"/>
    <numFmt numFmtId="165" formatCode="&quot;€&quot;\ #,##0.00"/>
    <numFmt numFmtId="166" formatCode="&quot;€&quot;\ #,##0.0"/>
    <numFmt numFmtId="167" formatCode="0.0%"/>
    <numFmt numFmtId="168" formatCode="0.0"/>
  </numFmts>
  <fonts count="62" x14ac:knownFonts="1">
    <font>
      <sz val="11"/>
      <color theme="1"/>
      <name val="Calibri"/>
      <family val="2"/>
      <scheme val="minor"/>
    </font>
    <font>
      <b/>
      <sz val="11"/>
      <color theme="1"/>
      <name val="Calibri"/>
      <family val="2"/>
      <scheme val="minor"/>
    </font>
    <font>
      <i/>
      <sz val="11"/>
      <color theme="1"/>
      <name val="Calibri"/>
      <family val="2"/>
      <scheme val="minor"/>
    </font>
    <font>
      <sz val="11"/>
      <color theme="0"/>
      <name val="Calibri"/>
      <family val="2"/>
      <scheme val="minor"/>
    </font>
    <font>
      <sz val="9.5"/>
      <color theme="1"/>
      <name val="Calibri"/>
      <family val="2"/>
      <scheme val="minor"/>
    </font>
    <font>
      <b/>
      <i/>
      <sz val="11"/>
      <color theme="1"/>
      <name val="Calibri"/>
      <family val="2"/>
      <scheme val="minor"/>
    </font>
    <font>
      <sz val="11"/>
      <name val="Calibri"/>
      <family val="2"/>
      <scheme val="minor"/>
    </font>
    <font>
      <b/>
      <sz val="12"/>
      <color theme="0"/>
      <name val="Calibri"/>
      <family val="2"/>
      <scheme val="minor"/>
    </font>
    <font>
      <sz val="9.5"/>
      <color theme="1"/>
      <name val="Calibri"/>
      <family val="2"/>
    </font>
    <font>
      <u/>
      <sz val="11"/>
      <color theme="10"/>
      <name val="Calibri"/>
      <family val="2"/>
      <scheme val="minor"/>
    </font>
    <font>
      <b/>
      <sz val="11"/>
      <name val="Calibri"/>
      <family val="2"/>
      <scheme val="minor"/>
    </font>
    <font>
      <sz val="9.5"/>
      <name val="Calibri"/>
      <family val="2"/>
      <scheme val="minor"/>
    </font>
    <font>
      <b/>
      <i/>
      <sz val="10"/>
      <color theme="1"/>
      <name val="Calibri"/>
      <family val="2"/>
      <scheme val="minor"/>
    </font>
    <font>
      <b/>
      <u/>
      <sz val="11"/>
      <color theme="10"/>
      <name val="Calibri"/>
      <family val="2"/>
      <scheme val="minor"/>
    </font>
    <font>
      <b/>
      <i/>
      <sz val="9.5"/>
      <color theme="1"/>
      <name val="Calibri"/>
      <family val="2"/>
      <scheme val="minor"/>
    </font>
    <font>
      <sz val="11"/>
      <color rgb="FFFF0000"/>
      <name val="Calibri"/>
      <family val="2"/>
      <scheme val="minor"/>
    </font>
    <font>
      <sz val="11"/>
      <color theme="1"/>
      <name val="Calibri"/>
      <family val="2"/>
      <scheme val="minor"/>
    </font>
    <font>
      <b/>
      <i/>
      <sz val="11"/>
      <color rgb="FFFF0000"/>
      <name val="Calibri"/>
      <family val="2"/>
      <scheme val="minor"/>
    </font>
    <font>
      <sz val="11"/>
      <color rgb="FFFED4D4"/>
      <name val="Calibri"/>
      <family val="2"/>
      <scheme val="minor"/>
    </font>
    <font>
      <b/>
      <i/>
      <sz val="10"/>
      <name val="Calibri"/>
      <family val="2"/>
      <scheme val="minor"/>
    </font>
    <font>
      <sz val="11"/>
      <color rgb="FF00829F"/>
      <name val="Calibri"/>
      <family val="2"/>
      <scheme val="minor"/>
    </font>
    <font>
      <b/>
      <sz val="11"/>
      <color rgb="FFFFFF00"/>
      <name val="Calibri"/>
      <family val="2"/>
      <scheme val="minor"/>
    </font>
    <font>
      <u/>
      <sz val="11"/>
      <color theme="1"/>
      <name val="Calibri"/>
      <family val="2"/>
      <scheme val="minor"/>
    </font>
    <font>
      <b/>
      <u/>
      <sz val="11"/>
      <name val="Calibri"/>
      <family val="2"/>
      <scheme val="minor"/>
    </font>
    <font>
      <b/>
      <i/>
      <sz val="10"/>
      <name val="Calibri"/>
      <family val="2"/>
    </font>
    <font>
      <b/>
      <i/>
      <sz val="11"/>
      <name val="Calibri"/>
      <family val="2"/>
      <scheme val="minor"/>
    </font>
    <font>
      <b/>
      <u/>
      <sz val="11"/>
      <name val="Calibri"/>
      <family val="2"/>
    </font>
    <font>
      <i/>
      <sz val="11"/>
      <name val="Calibri"/>
      <family val="2"/>
      <scheme val="minor"/>
    </font>
    <font>
      <b/>
      <sz val="14"/>
      <name val="Calibri"/>
      <family val="2"/>
      <scheme val="minor"/>
    </font>
    <font>
      <b/>
      <sz val="12"/>
      <name val="Calibri"/>
      <family val="2"/>
      <scheme val="minor"/>
    </font>
    <font>
      <b/>
      <sz val="9.5"/>
      <name val="Calibri"/>
      <family val="2"/>
      <scheme val="minor"/>
    </font>
    <font>
      <u/>
      <sz val="11"/>
      <name val="Calibri"/>
      <family val="2"/>
      <scheme val="minor"/>
    </font>
    <font>
      <b/>
      <sz val="12"/>
      <color rgb="FFFF0000"/>
      <name val="Calibri"/>
      <family val="2"/>
      <scheme val="minor"/>
    </font>
    <font>
      <b/>
      <sz val="12"/>
      <color rgb="FF0070C0"/>
      <name val="Calibri"/>
      <family val="2"/>
      <scheme val="minor"/>
    </font>
    <font>
      <i/>
      <u/>
      <sz val="11"/>
      <name val="Calibri"/>
      <family val="2"/>
      <scheme val="minor"/>
    </font>
    <font>
      <i/>
      <sz val="9"/>
      <color theme="1"/>
      <name val="Calibri"/>
      <family val="2"/>
      <scheme val="minor"/>
    </font>
    <font>
      <u/>
      <sz val="9.5"/>
      <color theme="1"/>
      <name val="Calibri"/>
      <family val="2"/>
      <scheme val="minor"/>
    </font>
    <font>
      <b/>
      <sz val="14"/>
      <color theme="0"/>
      <name val="Calibri"/>
      <family val="2"/>
      <scheme val="minor"/>
    </font>
    <font>
      <b/>
      <sz val="11"/>
      <color theme="4"/>
      <name val="Calibri"/>
      <family val="2"/>
      <scheme val="minor"/>
    </font>
    <font>
      <b/>
      <u/>
      <sz val="10"/>
      <name val="Calibri"/>
      <family val="2"/>
      <scheme val="minor"/>
    </font>
    <font>
      <b/>
      <sz val="16"/>
      <name val="Calibri"/>
      <family val="2"/>
      <scheme val="minor"/>
    </font>
    <font>
      <b/>
      <sz val="20"/>
      <name val="Calibri"/>
      <family val="2"/>
      <scheme val="minor"/>
    </font>
    <font>
      <b/>
      <i/>
      <sz val="16"/>
      <name val="Calibri"/>
      <family val="2"/>
      <scheme val="minor"/>
    </font>
    <font>
      <b/>
      <sz val="12"/>
      <color theme="1"/>
      <name val="Calibri"/>
      <family val="2"/>
      <scheme val="minor"/>
    </font>
    <font>
      <b/>
      <i/>
      <sz val="14"/>
      <name val="Calibri"/>
      <family val="2"/>
      <scheme val="minor"/>
    </font>
    <font>
      <sz val="9"/>
      <color rgb="FF262626"/>
      <name val="Calibri"/>
      <family val="2"/>
      <scheme val="minor"/>
    </font>
    <font>
      <sz val="9.5"/>
      <color rgb="FF008B9F"/>
      <name val="Calibri"/>
      <family val="2"/>
      <scheme val="minor"/>
    </font>
    <font>
      <sz val="18"/>
      <color rgb="FF008B9F"/>
      <name val="Calibri"/>
      <family val="2"/>
      <scheme val="minor"/>
    </font>
    <font>
      <sz val="8"/>
      <color rgb="FF262626"/>
      <name val="Calibri"/>
      <family val="2"/>
      <scheme val="minor"/>
    </font>
    <font>
      <b/>
      <i/>
      <sz val="14"/>
      <color rgb="FFFF0000"/>
      <name val="Calibri"/>
      <family val="2"/>
      <scheme val="minor"/>
    </font>
    <font>
      <b/>
      <i/>
      <sz val="16"/>
      <color theme="9"/>
      <name val="Calibri"/>
      <family val="2"/>
      <scheme val="minor"/>
    </font>
    <font>
      <b/>
      <sz val="16"/>
      <color theme="9"/>
      <name val="Calibri"/>
      <family val="2"/>
      <scheme val="minor"/>
    </font>
    <font>
      <b/>
      <sz val="11"/>
      <color rgb="FFFF0000"/>
      <name val="Calibri"/>
      <family val="2"/>
      <scheme val="minor"/>
    </font>
    <font>
      <sz val="10"/>
      <name val="Calibri"/>
      <family val="2"/>
      <scheme val="minor"/>
    </font>
    <font>
      <b/>
      <sz val="11"/>
      <color rgb="FF00B050"/>
      <name val="Calibri"/>
      <family val="2"/>
      <scheme val="minor"/>
    </font>
    <font>
      <i/>
      <u/>
      <sz val="11"/>
      <color theme="1"/>
      <name val="Calibri"/>
      <family val="2"/>
      <scheme val="minor"/>
    </font>
    <font>
      <b/>
      <vertAlign val="superscript"/>
      <sz val="11"/>
      <name val="Calibri"/>
      <family val="2"/>
      <scheme val="minor"/>
    </font>
    <font>
      <b/>
      <vertAlign val="superscript"/>
      <sz val="11"/>
      <color theme="1"/>
      <name val="Calibri"/>
      <family val="2"/>
      <scheme val="minor"/>
    </font>
    <font>
      <b/>
      <sz val="13"/>
      <color rgb="FF00B050"/>
      <name val="Calibri"/>
      <family val="2"/>
      <scheme val="minor"/>
    </font>
    <font>
      <sz val="10"/>
      <color theme="1"/>
      <name val="Calibri"/>
      <family val="2"/>
      <scheme val="minor"/>
    </font>
    <font>
      <b/>
      <i/>
      <u/>
      <sz val="14"/>
      <name val="Calibri"/>
      <family val="2"/>
      <scheme val="minor"/>
    </font>
    <font>
      <b/>
      <i/>
      <u/>
      <sz val="14"/>
      <color rgb="FF0000FF"/>
      <name val="Calibri"/>
      <family val="2"/>
      <scheme val="minor"/>
    </font>
  </fonts>
  <fills count="8">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rgb="FF005576"/>
        <bgColor indexed="64"/>
      </patternFill>
    </fill>
    <fill>
      <patternFill patternType="solid">
        <fgColor rgb="FFF4F4F4"/>
        <bgColor indexed="64"/>
      </patternFill>
    </fill>
    <fill>
      <patternFill patternType="solid">
        <fgColor theme="0" tint="-0.34998626667073579"/>
        <bgColor indexed="64"/>
      </patternFill>
    </fill>
    <fill>
      <patternFill patternType="solid">
        <fgColor theme="7" tint="0.79998168889431442"/>
        <bgColor indexed="64"/>
      </patternFill>
    </fill>
  </fills>
  <borders count="51">
    <border>
      <left/>
      <right/>
      <top/>
      <bottom/>
      <diagonal/>
    </border>
    <border>
      <left/>
      <right/>
      <top style="thin">
        <color indexed="64"/>
      </top>
      <bottom style="thin">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diagonal/>
    </border>
    <border>
      <left style="thin">
        <color indexed="64"/>
      </left>
      <right/>
      <top/>
      <bottom/>
      <diagonal/>
    </border>
    <border>
      <left style="thin">
        <color indexed="64"/>
      </left>
      <right/>
      <top/>
      <bottom style="medium">
        <color indexed="64"/>
      </bottom>
      <diagonal/>
    </border>
    <border>
      <left/>
      <right style="thin">
        <color indexed="64"/>
      </right>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theme="0" tint="-0.14999847407452621"/>
      </left>
      <right style="thin">
        <color theme="0" tint="-0.14999847407452621"/>
      </right>
      <top style="thin">
        <color theme="0" tint="-0.14999847407452621"/>
      </top>
      <bottom style="medium">
        <color indexed="64"/>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theme="0" tint="-0.14999847407452621"/>
      </right>
      <top style="thin">
        <color theme="0" tint="-0.14999847407452621"/>
      </top>
      <bottom style="medium">
        <color indexed="64"/>
      </bottom>
      <diagonal/>
    </border>
    <border>
      <left style="thin">
        <color theme="0" tint="-0.14999847407452621"/>
      </left>
      <right/>
      <top style="thin">
        <color theme="0" tint="-0.14999847407452621"/>
      </top>
      <bottom style="medium">
        <color indexed="64"/>
      </bottom>
      <diagonal/>
    </border>
    <border>
      <left style="thin">
        <color indexed="64"/>
      </left>
      <right style="thin">
        <color theme="0" tint="-0.14999847407452621"/>
      </right>
      <top style="thin">
        <color theme="0" tint="-0.14999847407452621"/>
      </top>
      <bottom style="medium">
        <color indexed="64"/>
      </bottom>
      <diagonal/>
    </border>
    <border>
      <left style="thin">
        <color theme="0" tint="-0.14999847407452621"/>
      </left>
      <right style="medium">
        <color indexed="64"/>
      </right>
      <top style="thin">
        <color theme="0" tint="-0.14999847407452621"/>
      </top>
      <bottom style="medium">
        <color indexed="64"/>
      </bottom>
      <diagonal/>
    </border>
    <border>
      <left/>
      <right style="thin">
        <color indexed="64"/>
      </right>
      <top style="medium">
        <color indexed="64"/>
      </top>
      <bottom style="medium">
        <color indexed="64"/>
      </bottom>
      <diagonal/>
    </border>
    <border>
      <left/>
      <right/>
      <top/>
      <bottom style="thin">
        <color indexed="64"/>
      </bottom>
      <diagonal/>
    </border>
    <border>
      <left style="medium">
        <color indexed="64"/>
      </left>
      <right style="medium">
        <color indexed="64"/>
      </right>
      <top style="medium">
        <color indexed="64"/>
      </top>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theme="0" tint="-0.14999847407452621"/>
      </top>
      <bottom style="medium">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thin">
        <color indexed="64"/>
      </left>
      <right/>
      <top style="thin">
        <color theme="0" tint="-0.14999847407452621"/>
      </top>
      <bottom style="medium">
        <color indexed="64"/>
      </bottom>
      <diagonal/>
    </border>
    <border>
      <left style="thin">
        <color indexed="64"/>
      </left>
      <right style="thin">
        <color indexed="64"/>
      </right>
      <top style="thin">
        <color theme="0" tint="-0.14999847407452621"/>
      </top>
      <bottom style="medium">
        <color indexed="64"/>
      </bottom>
      <diagonal/>
    </border>
    <border>
      <left style="thin">
        <color indexed="64"/>
      </left>
      <right style="medium">
        <color indexed="64"/>
      </right>
      <top style="medium">
        <color indexed="64"/>
      </top>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s>
  <cellStyleXfs count="4">
    <xf numFmtId="0" fontId="0" fillId="0" borderId="0"/>
    <xf numFmtId="0" fontId="9" fillId="0" borderId="0" applyNumberFormat="0" applyFill="0" applyBorder="0" applyAlignment="0" applyProtection="0"/>
    <xf numFmtId="44" fontId="16" fillId="0" borderId="0" applyFont="0" applyFill="0" applyBorder="0" applyAlignment="0" applyProtection="0"/>
    <xf numFmtId="9" fontId="16" fillId="0" borderId="0" applyFont="0" applyFill="0" applyBorder="0" applyAlignment="0" applyProtection="0"/>
  </cellStyleXfs>
  <cellXfs count="381">
    <xf numFmtId="0" fontId="0" fillId="0" borderId="0" xfId="0"/>
    <xf numFmtId="0" fontId="1" fillId="0" borderId="0" xfId="0" applyFont="1"/>
    <xf numFmtId="0" fontId="4" fillId="0" borderId="0" xfId="0" applyFont="1"/>
    <xf numFmtId="164" fontId="4" fillId="0" borderId="0" xfId="0" applyNumberFormat="1" applyFont="1"/>
    <xf numFmtId="0" fontId="2" fillId="0" borderId="0" xfId="0" applyFont="1"/>
    <xf numFmtId="165" fontId="4" fillId="0" borderId="0" xfId="0" applyNumberFormat="1" applyFont="1"/>
    <xf numFmtId="1" fontId="0" fillId="0" borderId="8" xfId="0" applyNumberFormat="1" applyBorder="1" applyProtection="1">
      <protection locked="0"/>
    </xf>
    <xf numFmtId="1" fontId="0" fillId="0" borderId="6" xfId="0" applyNumberFormat="1" applyBorder="1" applyProtection="1">
      <protection locked="0"/>
    </xf>
    <xf numFmtId="1" fontId="0" fillId="0" borderId="0" xfId="0" applyNumberFormat="1" applyProtection="1">
      <protection locked="0"/>
    </xf>
    <xf numFmtId="165" fontId="0" fillId="0" borderId="6" xfId="0" applyNumberFormat="1" applyBorder="1" applyProtection="1">
      <protection locked="0"/>
    </xf>
    <xf numFmtId="165" fontId="0" fillId="0" borderId="0" xfId="0" applyNumberFormat="1" applyProtection="1">
      <protection locked="0"/>
    </xf>
    <xf numFmtId="49" fontId="4" fillId="0" borderId="13" xfId="0" applyNumberFormat="1" applyFont="1" applyBorder="1" applyProtection="1">
      <protection locked="0"/>
    </xf>
    <xf numFmtId="49" fontId="4" fillId="0" borderId="17" xfId="0" applyNumberFormat="1" applyFont="1" applyBorder="1" applyProtection="1">
      <protection locked="0"/>
    </xf>
    <xf numFmtId="0" fontId="0" fillId="0" borderId="13" xfId="0" applyBorder="1" applyProtection="1">
      <protection locked="0"/>
    </xf>
    <xf numFmtId="0" fontId="0" fillId="0" borderId="17" xfId="0" applyBorder="1" applyProtection="1">
      <protection locked="0"/>
    </xf>
    <xf numFmtId="1" fontId="0" fillId="0" borderId="7" xfId="0" applyNumberFormat="1" applyBorder="1" applyProtection="1">
      <protection locked="0"/>
    </xf>
    <xf numFmtId="1" fontId="0" fillId="0" borderId="2" xfId="0" applyNumberFormat="1" applyBorder="1" applyProtection="1">
      <protection locked="0"/>
    </xf>
    <xf numFmtId="49" fontId="4" fillId="0" borderId="17" xfId="0" applyNumberFormat="1" applyFont="1" applyBorder="1" applyAlignment="1" applyProtection="1">
      <alignment horizontal="left" vertical="center"/>
      <protection locked="0"/>
    </xf>
    <xf numFmtId="165" fontId="0" fillId="0" borderId="7" xfId="0" applyNumberFormat="1" applyBorder="1" applyProtection="1">
      <protection locked="0"/>
    </xf>
    <xf numFmtId="165" fontId="0" fillId="0" borderId="2" xfId="0" applyNumberFormat="1" applyBorder="1" applyProtection="1">
      <protection locked="0"/>
    </xf>
    <xf numFmtId="0" fontId="0" fillId="0" borderId="15" xfId="0" applyBorder="1" applyProtection="1">
      <protection locked="0"/>
    </xf>
    <xf numFmtId="1" fontId="0" fillId="0" borderId="9" xfId="0" applyNumberFormat="1" applyBorder="1" applyProtection="1">
      <protection locked="0"/>
    </xf>
    <xf numFmtId="1" fontId="0" fillId="0" borderId="5" xfId="0" applyNumberFormat="1" applyBorder="1" applyProtection="1">
      <protection locked="0"/>
    </xf>
    <xf numFmtId="0" fontId="0" fillId="0" borderId="0" xfId="0" quotePrefix="1"/>
    <xf numFmtId="0" fontId="0" fillId="0" borderId="0" xfId="0" applyAlignment="1">
      <alignment horizontal="center"/>
    </xf>
    <xf numFmtId="0" fontId="12" fillId="0" borderId="0" xfId="0" applyFont="1" applyAlignment="1">
      <alignment horizontal="center" vertical="center"/>
    </xf>
    <xf numFmtId="0" fontId="13" fillId="0" borderId="0" xfId="1" applyFont="1" applyFill="1" applyBorder="1" applyAlignment="1" applyProtection="1">
      <alignment horizontal="center" vertical="center"/>
    </xf>
    <xf numFmtId="0" fontId="12" fillId="0" borderId="0" xfId="0" applyFont="1" applyAlignment="1">
      <alignment horizontal="center"/>
    </xf>
    <xf numFmtId="0" fontId="13" fillId="0" borderId="0" xfId="1" applyFont="1" applyFill="1" applyBorder="1" applyAlignment="1" applyProtection="1">
      <alignment horizontal="center"/>
    </xf>
    <xf numFmtId="0" fontId="5" fillId="3" borderId="20" xfId="0" applyFont="1" applyFill="1" applyBorder="1"/>
    <xf numFmtId="0" fontId="5" fillId="3" borderId="29" xfId="0" applyFont="1" applyFill="1" applyBorder="1" applyAlignment="1">
      <alignment horizontal="left" wrapText="1"/>
    </xf>
    <xf numFmtId="0" fontId="5" fillId="3" borderId="21" xfId="0" applyFont="1" applyFill="1" applyBorder="1"/>
    <xf numFmtId="0" fontId="5" fillId="3" borderId="23" xfId="0" applyFont="1" applyFill="1" applyBorder="1" applyAlignment="1">
      <alignment horizontal="right"/>
    </xf>
    <xf numFmtId="165" fontId="6" fillId="3" borderId="25" xfId="0" applyNumberFormat="1" applyFont="1" applyFill="1" applyBorder="1"/>
    <xf numFmtId="165" fontId="6" fillId="3" borderId="12" xfId="0" applyNumberFormat="1" applyFont="1" applyFill="1" applyBorder="1"/>
    <xf numFmtId="165" fontId="6" fillId="3" borderId="27" xfId="0" applyNumberFormat="1" applyFont="1" applyFill="1" applyBorder="1"/>
    <xf numFmtId="165" fontId="6" fillId="3" borderId="28" xfId="0" applyNumberFormat="1" applyFont="1" applyFill="1" applyBorder="1"/>
    <xf numFmtId="0" fontId="5" fillId="3" borderId="23" xfId="0" applyFont="1" applyFill="1" applyBorder="1" applyAlignment="1">
      <alignment horizontal="left" wrapText="1"/>
    </xf>
    <xf numFmtId="0" fontId="15" fillId="0" borderId="0" xfId="0" applyFont="1"/>
    <xf numFmtId="0" fontId="5" fillId="3" borderId="20" xfId="0" applyFont="1" applyFill="1" applyBorder="1" applyAlignment="1">
      <alignment horizontal="left" vertical="center"/>
    </xf>
    <xf numFmtId="0" fontId="5" fillId="3" borderId="21" xfId="0" applyFont="1" applyFill="1" applyBorder="1" applyAlignment="1">
      <alignment horizontal="left" vertical="center"/>
    </xf>
    <xf numFmtId="0" fontId="0" fillId="0" borderId="0" xfId="0" applyAlignment="1">
      <alignment horizontal="left" vertical="center"/>
    </xf>
    <xf numFmtId="0" fontId="12" fillId="3" borderId="21" xfId="0" applyFont="1" applyFill="1" applyBorder="1" applyAlignment="1">
      <alignment vertical="center" wrapText="1"/>
    </xf>
    <xf numFmtId="0" fontId="5" fillId="3" borderId="22" xfId="0" applyFont="1" applyFill="1" applyBorder="1" applyAlignment="1">
      <alignment vertical="center"/>
    </xf>
    <xf numFmtId="165" fontId="10" fillId="3" borderId="4" xfId="0" applyNumberFormat="1" applyFont="1" applyFill="1" applyBorder="1"/>
    <xf numFmtId="0" fontId="4" fillId="6" borderId="0" xfId="0" applyFont="1" applyFill="1"/>
    <xf numFmtId="164" fontId="4" fillId="6" borderId="0" xfId="0" applyNumberFormat="1" applyFont="1" applyFill="1"/>
    <xf numFmtId="0" fontId="5" fillId="3" borderId="21" xfId="0" applyFont="1" applyFill="1" applyBorder="1" applyAlignment="1">
      <alignment horizontal="right"/>
    </xf>
    <xf numFmtId="0" fontId="5" fillId="3" borderId="21" xfId="0" applyFont="1" applyFill="1" applyBorder="1" applyAlignment="1">
      <alignment horizontal="left" wrapText="1"/>
    </xf>
    <xf numFmtId="0" fontId="0" fillId="0" borderId="0" xfId="0" applyAlignment="1">
      <alignment wrapText="1"/>
    </xf>
    <xf numFmtId="166" fontId="4" fillId="0" borderId="0" xfId="0" applyNumberFormat="1" applyFont="1" applyAlignment="1">
      <alignment horizontal="right"/>
    </xf>
    <xf numFmtId="0" fontId="0" fillId="5" borderId="0" xfId="0" applyFill="1"/>
    <xf numFmtId="1" fontId="6" fillId="3" borderId="20" xfId="0" applyNumberFormat="1" applyFont="1" applyFill="1" applyBorder="1" applyAlignment="1">
      <alignment horizontal="right"/>
    </xf>
    <xf numFmtId="1" fontId="6" fillId="3" borderId="22" xfId="0" applyNumberFormat="1" applyFont="1" applyFill="1" applyBorder="1" applyAlignment="1">
      <alignment horizontal="left"/>
    </xf>
    <xf numFmtId="0" fontId="19" fillId="4" borderId="0" xfId="0" applyFont="1" applyFill="1"/>
    <xf numFmtId="0" fontId="6" fillId="5" borderId="0" xfId="0" applyFont="1" applyFill="1"/>
    <xf numFmtId="165" fontId="6" fillId="3" borderId="14" xfId="0" applyNumberFormat="1" applyFont="1" applyFill="1" applyBorder="1" applyAlignment="1">
      <alignment horizontal="left"/>
    </xf>
    <xf numFmtId="0" fontId="0" fillId="5" borderId="13" xfId="0" applyFill="1" applyBorder="1"/>
    <xf numFmtId="0" fontId="0" fillId="5" borderId="19" xfId="0" applyFill="1" applyBorder="1"/>
    <xf numFmtId="0" fontId="0" fillId="5" borderId="17" xfId="0" applyFill="1" applyBorder="1"/>
    <xf numFmtId="0" fontId="0" fillId="5" borderId="2" xfId="0" applyFill="1" applyBorder="1"/>
    <xf numFmtId="0" fontId="0" fillId="5" borderId="18" xfId="0" applyFill="1" applyBorder="1"/>
    <xf numFmtId="0" fontId="7" fillId="5" borderId="0" xfId="0" applyFont="1" applyFill="1"/>
    <xf numFmtId="0" fontId="28" fillId="5" borderId="0" xfId="0" applyFont="1" applyFill="1"/>
    <xf numFmtId="0" fontId="29" fillId="5" borderId="0" xfId="0" applyFont="1" applyFill="1"/>
    <xf numFmtId="0" fontId="25" fillId="5" borderId="0" xfId="0" applyFont="1" applyFill="1" applyAlignment="1">
      <alignment horizontal="right"/>
    </xf>
    <xf numFmtId="0" fontId="3" fillId="5" borderId="0" xfId="0" applyFont="1" applyFill="1"/>
    <xf numFmtId="0" fontId="0" fillId="5" borderId="0" xfId="0" applyFill="1" applyAlignment="1">
      <alignment wrapText="1"/>
    </xf>
    <xf numFmtId="0" fontId="18" fillId="5" borderId="0" xfId="0" applyFont="1" applyFill="1"/>
    <xf numFmtId="0" fontId="6" fillId="5" borderId="0" xfId="0" applyFont="1" applyFill="1" applyAlignment="1">
      <alignment wrapText="1"/>
    </xf>
    <xf numFmtId="0" fontId="6" fillId="5" borderId="5" xfId="0" applyFont="1" applyFill="1" applyBorder="1"/>
    <xf numFmtId="0" fontId="6" fillId="5" borderId="19" xfId="0" applyFont="1" applyFill="1" applyBorder="1"/>
    <xf numFmtId="0" fontId="6" fillId="5" borderId="13" xfId="0" applyFont="1" applyFill="1" applyBorder="1"/>
    <xf numFmtId="0" fontId="30" fillId="5" borderId="0" xfId="0" applyFont="1" applyFill="1"/>
    <xf numFmtId="0" fontId="6" fillId="5" borderId="0" xfId="0" applyFont="1" applyFill="1" applyAlignment="1">
      <alignment horizontal="right"/>
    </xf>
    <xf numFmtId="0" fontId="11" fillId="5" borderId="0" xfId="0" applyFont="1" applyFill="1"/>
    <xf numFmtId="0" fontId="6" fillId="5" borderId="2" xfId="0" applyFont="1" applyFill="1" applyBorder="1"/>
    <xf numFmtId="0" fontId="6" fillId="5" borderId="18" xfId="0" applyFont="1" applyFill="1" applyBorder="1"/>
    <xf numFmtId="165" fontId="0" fillId="3" borderId="31" xfId="0" applyNumberFormat="1" applyFill="1" applyBorder="1"/>
    <xf numFmtId="165" fontId="0" fillId="3" borderId="3" xfId="0" applyNumberFormat="1" applyFill="1" applyBorder="1"/>
    <xf numFmtId="165" fontId="0" fillId="3" borderId="4" xfId="0" applyNumberFormat="1" applyFill="1" applyBorder="1"/>
    <xf numFmtId="1" fontId="0" fillId="0" borderId="32" xfId="0" applyNumberFormat="1" applyBorder="1" applyProtection="1">
      <protection locked="0"/>
    </xf>
    <xf numFmtId="0" fontId="0" fillId="4" borderId="15" xfId="0" applyFill="1" applyBorder="1"/>
    <xf numFmtId="0" fontId="0" fillId="4" borderId="5" xfId="0" applyFill="1" applyBorder="1"/>
    <xf numFmtId="0" fontId="20" fillId="4" borderId="5" xfId="0" applyFont="1" applyFill="1" applyBorder="1"/>
    <xf numFmtId="0" fontId="20" fillId="4" borderId="16" xfId="0" applyFont="1" applyFill="1" applyBorder="1"/>
    <xf numFmtId="0" fontId="0" fillId="4" borderId="13" xfId="0" applyFill="1" applyBorder="1"/>
    <xf numFmtId="0" fontId="20" fillId="4" borderId="19" xfId="0" applyFont="1" applyFill="1" applyBorder="1"/>
    <xf numFmtId="0" fontId="25" fillId="4" borderId="0" xfId="0" applyFont="1" applyFill="1" applyAlignment="1">
      <alignment horizontal="left"/>
    </xf>
    <xf numFmtId="0" fontId="6" fillId="4" borderId="0" xfId="0" applyFont="1" applyFill="1"/>
    <xf numFmtId="0" fontId="20" fillId="4" borderId="0" xfId="0" applyFont="1" applyFill="1"/>
    <xf numFmtId="0" fontId="0" fillId="4" borderId="17" xfId="0" applyFill="1" applyBorder="1"/>
    <xf numFmtId="0" fontId="20" fillId="4" borderId="2" xfId="0" applyFont="1" applyFill="1" applyBorder="1"/>
    <xf numFmtId="0" fontId="20" fillId="4" borderId="18" xfId="0" applyFont="1" applyFill="1" applyBorder="1"/>
    <xf numFmtId="0" fontId="0" fillId="4" borderId="0" xfId="0" applyFill="1"/>
    <xf numFmtId="0" fontId="22" fillId="0" borderId="0" xfId="0" applyFont="1"/>
    <xf numFmtId="0" fontId="36" fillId="0" borderId="0" xfId="0" applyFont="1"/>
    <xf numFmtId="0" fontId="5" fillId="3" borderId="14" xfId="0" applyFont="1" applyFill="1" applyBorder="1" applyAlignment="1">
      <alignment horizontal="right"/>
    </xf>
    <xf numFmtId="165" fontId="6" fillId="3" borderId="26" xfId="0" applyNumberFormat="1" applyFont="1" applyFill="1" applyBorder="1"/>
    <xf numFmtId="165" fontId="4" fillId="0" borderId="19" xfId="0" applyNumberFormat="1" applyFont="1" applyBorder="1" applyAlignment="1" applyProtection="1">
      <alignment horizontal="right"/>
      <protection locked="0"/>
    </xf>
    <xf numFmtId="165" fontId="4" fillId="0" borderId="18" xfId="0" applyNumberFormat="1" applyFont="1" applyBorder="1" applyAlignment="1" applyProtection="1">
      <alignment horizontal="right"/>
      <protection locked="0"/>
    </xf>
    <xf numFmtId="0" fontId="6" fillId="5" borderId="15" xfId="0" applyFont="1" applyFill="1" applyBorder="1"/>
    <xf numFmtId="0" fontId="6" fillId="5" borderId="16" xfId="0" applyFont="1" applyFill="1" applyBorder="1"/>
    <xf numFmtId="0" fontId="5" fillId="3" borderId="23" xfId="0" applyFont="1" applyFill="1" applyBorder="1" applyAlignment="1">
      <alignment horizontal="left" vertical="center"/>
    </xf>
    <xf numFmtId="0" fontId="5" fillId="3" borderId="34" xfId="0" applyFont="1" applyFill="1" applyBorder="1" applyAlignment="1">
      <alignment wrapText="1"/>
    </xf>
    <xf numFmtId="0" fontId="37" fillId="4" borderId="0" xfId="0" applyFont="1" applyFill="1"/>
    <xf numFmtId="0" fontId="2" fillId="4" borderId="0" xfId="0" applyFont="1" applyFill="1"/>
    <xf numFmtId="0" fontId="4" fillId="4" borderId="0" xfId="0" applyFont="1" applyFill="1"/>
    <xf numFmtId="0" fontId="1" fillId="4" borderId="0" xfId="0" applyFont="1" applyFill="1"/>
    <xf numFmtId="0" fontId="4" fillId="5" borderId="6" xfId="0" applyFont="1" applyFill="1" applyBorder="1"/>
    <xf numFmtId="0" fontId="0" fillId="5" borderId="8" xfId="0" applyFill="1" applyBorder="1"/>
    <xf numFmtId="0" fontId="4" fillId="5" borderId="8" xfId="0" applyFont="1" applyFill="1" applyBorder="1"/>
    <xf numFmtId="0" fontId="1" fillId="5" borderId="6" xfId="0" applyFont="1" applyFill="1" applyBorder="1"/>
    <xf numFmtId="0" fontId="4" fillId="5" borderId="30" xfId="0" applyFont="1" applyFill="1" applyBorder="1"/>
    <xf numFmtId="0" fontId="4" fillId="5" borderId="36" xfId="0" applyFont="1" applyFill="1" applyBorder="1"/>
    <xf numFmtId="0" fontId="4" fillId="5" borderId="37" xfId="0" applyFont="1" applyFill="1" applyBorder="1"/>
    <xf numFmtId="0" fontId="4" fillId="5" borderId="0" xfId="0" applyFont="1" applyFill="1"/>
    <xf numFmtId="0" fontId="5" fillId="5" borderId="30" xfId="0" applyFont="1" applyFill="1" applyBorder="1"/>
    <xf numFmtId="0" fontId="14" fillId="5" borderId="36" xfId="0" applyFont="1" applyFill="1" applyBorder="1" applyAlignment="1">
      <alignment wrapText="1"/>
    </xf>
    <xf numFmtId="0" fontId="14" fillId="5" borderId="30" xfId="0" applyFont="1" applyFill="1" applyBorder="1" applyAlignment="1">
      <alignment wrapText="1"/>
    </xf>
    <xf numFmtId="0" fontId="14" fillId="5" borderId="37" xfId="0" applyFont="1" applyFill="1" applyBorder="1" applyAlignment="1">
      <alignment wrapText="1"/>
    </xf>
    <xf numFmtId="0" fontId="4" fillId="0" borderId="0" xfId="0" applyFont="1" applyAlignment="1">
      <alignment horizontal="center"/>
    </xf>
    <xf numFmtId="164" fontId="4" fillId="0" borderId="0" xfId="0" applyNumberFormat="1" applyFont="1" applyAlignment="1">
      <alignment horizontal="center"/>
    </xf>
    <xf numFmtId="0" fontId="0" fillId="4" borderId="13" xfId="0" applyFill="1" applyBorder="1" applyAlignment="1">
      <alignment vertical="center"/>
    </xf>
    <xf numFmtId="165" fontId="6" fillId="3" borderId="14" xfId="0" applyNumberFormat="1" applyFont="1" applyFill="1" applyBorder="1" applyAlignment="1">
      <alignment horizontal="left" vertical="center"/>
    </xf>
    <xf numFmtId="0" fontId="20" fillId="4" borderId="19" xfId="0" applyFont="1" applyFill="1" applyBorder="1" applyAlignment="1">
      <alignment vertical="center"/>
    </xf>
    <xf numFmtId="0" fontId="0" fillId="0" borderId="0" xfId="0" applyAlignment="1">
      <alignment vertical="center"/>
    </xf>
    <xf numFmtId="0" fontId="40" fillId="5" borderId="0" xfId="0" applyFont="1" applyFill="1" applyAlignment="1">
      <alignment horizontal="center"/>
    </xf>
    <xf numFmtId="0" fontId="28" fillId="5" borderId="0" xfId="0" applyFont="1" applyFill="1" applyAlignment="1">
      <alignment horizontal="center" vertical="center"/>
    </xf>
    <xf numFmtId="0" fontId="29" fillId="5" borderId="0" xfId="0" applyFont="1" applyFill="1" applyAlignment="1">
      <alignment horizontal="center" vertical="center"/>
    </xf>
    <xf numFmtId="0" fontId="6" fillId="5" borderId="0" xfId="0" applyFont="1" applyFill="1" applyAlignment="1">
      <alignment horizontal="left"/>
    </xf>
    <xf numFmtId="0" fontId="42" fillId="5" borderId="0" xfId="0" applyFont="1" applyFill="1" applyAlignment="1">
      <alignment horizontal="left"/>
    </xf>
    <xf numFmtId="49" fontId="0" fillId="5" borderId="0" xfId="0" applyNumberFormat="1" applyFill="1" applyAlignment="1" applyProtection="1">
      <alignment horizontal="center"/>
      <protection locked="0"/>
    </xf>
    <xf numFmtId="165" fontId="0" fillId="5" borderId="0" xfId="0" applyNumberFormat="1" applyFill="1" applyProtection="1">
      <protection locked="0"/>
    </xf>
    <xf numFmtId="165" fontId="0" fillId="5" borderId="0" xfId="0" applyNumberFormat="1" applyFill="1"/>
    <xf numFmtId="0" fontId="6" fillId="5" borderId="17" xfId="0" applyFont="1" applyFill="1" applyBorder="1"/>
    <xf numFmtId="0" fontId="25" fillId="5" borderId="2" xfId="0" applyFont="1" applyFill="1" applyBorder="1" applyAlignment="1">
      <alignment horizontal="right"/>
    </xf>
    <xf numFmtId="165" fontId="10" fillId="5" borderId="0" xfId="0" applyNumberFormat="1" applyFont="1" applyFill="1"/>
    <xf numFmtId="165" fontId="40" fillId="3" borderId="4" xfId="0" applyNumberFormat="1" applyFont="1" applyFill="1" applyBorder="1"/>
    <xf numFmtId="0" fontId="42" fillId="5" borderId="0" xfId="0" applyFont="1" applyFill="1" applyAlignment="1">
      <alignment horizontal="right"/>
    </xf>
    <xf numFmtId="0" fontId="42" fillId="5" borderId="0" xfId="0" applyFont="1" applyFill="1"/>
    <xf numFmtId="165" fontId="10" fillId="3" borderId="31" xfId="0" applyNumberFormat="1" applyFont="1" applyFill="1" applyBorder="1"/>
    <xf numFmtId="0" fontId="44" fillId="5" borderId="0" xfId="0" applyFont="1" applyFill="1" applyAlignment="1">
      <alignment horizontal="right" vertical="center"/>
    </xf>
    <xf numFmtId="0" fontId="6" fillId="0" borderId="0" xfId="0" applyFont="1"/>
    <xf numFmtId="0" fontId="0" fillId="5" borderId="6" xfId="0" applyFill="1" applyBorder="1"/>
    <xf numFmtId="0" fontId="5" fillId="5" borderId="0" xfId="0" applyFont="1" applyFill="1"/>
    <xf numFmtId="0" fontId="5" fillId="5" borderId="36" xfId="0" applyFont="1" applyFill="1" applyBorder="1"/>
    <xf numFmtId="2" fontId="4" fillId="5" borderId="6" xfId="0" applyNumberFormat="1" applyFont="1" applyFill="1" applyBorder="1"/>
    <xf numFmtId="2" fontId="4" fillId="5" borderId="36" xfId="0" applyNumberFormat="1" applyFont="1" applyFill="1" applyBorder="1"/>
    <xf numFmtId="0" fontId="27" fillId="5" borderId="0" xfId="0" applyFont="1" applyFill="1" applyAlignment="1">
      <alignment horizontal="left" vertical="top" wrapText="1"/>
    </xf>
    <xf numFmtId="0" fontId="6" fillId="5" borderId="0" xfId="0" applyFont="1" applyFill="1" applyAlignment="1">
      <alignment horizontal="left" vertical="top" wrapText="1"/>
    </xf>
    <xf numFmtId="0" fontId="45" fillId="0" borderId="0" xfId="0" applyFont="1" applyAlignment="1">
      <alignment vertical="center"/>
    </xf>
    <xf numFmtId="0" fontId="45" fillId="0" borderId="0" xfId="0" applyFont="1"/>
    <xf numFmtId="0" fontId="46" fillId="0" borderId="0" xfId="0" applyFont="1"/>
    <xf numFmtId="0" fontId="47" fillId="0" borderId="0" xfId="0" applyFont="1" applyAlignment="1">
      <alignment vertical="center"/>
    </xf>
    <xf numFmtId="0" fontId="48" fillId="0" borderId="0" xfId="0" applyFont="1" applyAlignment="1">
      <alignment horizontal="left" vertical="center" indent="2"/>
    </xf>
    <xf numFmtId="165" fontId="10" fillId="7" borderId="14" xfId="0" applyNumberFormat="1" applyFont="1" applyFill="1" applyBorder="1"/>
    <xf numFmtId="165" fontId="1" fillId="7" borderId="14" xfId="0" applyNumberFormat="1" applyFont="1" applyFill="1" applyBorder="1"/>
    <xf numFmtId="0" fontId="10" fillId="5" borderId="0" xfId="0" applyFont="1" applyFill="1" applyAlignment="1">
      <alignment horizontal="right"/>
    </xf>
    <xf numFmtId="165" fontId="6" fillId="7" borderId="14" xfId="0" applyNumberFormat="1" applyFont="1" applyFill="1" applyBorder="1"/>
    <xf numFmtId="0" fontId="44" fillId="5" borderId="0" xfId="0" applyFont="1" applyFill="1" applyAlignment="1">
      <alignment horizontal="left"/>
    </xf>
    <xf numFmtId="0" fontId="44" fillId="5" borderId="30" xfId="0" applyFont="1" applyFill="1" applyBorder="1" applyAlignment="1">
      <alignment horizontal="left"/>
    </xf>
    <xf numFmtId="0" fontId="50" fillId="5" borderId="0" xfId="0" applyFont="1" applyFill="1" applyAlignment="1">
      <alignment horizontal="left"/>
    </xf>
    <xf numFmtId="0" fontId="51" fillId="5" borderId="30" xfId="0" applyFont="1" applyFill="1" applyBorder="1" applyAlignment="1">
      <alignment horizontal="left"/>
    </xf>
    <xf numFmtId="0" fontId="53" fillId="5" borderId="0" xfId="0" applyFont="1" applyFill="1" applyAlignment="1">
      <alignment horizontal="left" wrapText="1"/>
    </xf>
    <xf numFmtId="0" fontId="19" fillId="5" borderId="0" xfId="0" applyFont="1" applyFill="1" applyAlignment="1">
      <alignment horizontal="left" vertical="top" wrapText="1"/>
    </xf>
    <xf numFmtId="0" fontId="45" fillId="0" borderId="0" xfId="0" quotePrefix="1" applyFont="1" applyAlignment="1">
      <alignment horizontal="left" vertical="center" indent="5"/>
    </xf>
    <xf numFmtId="0" fontId="48" fillId="0" borderId="0" xfId="0" quotePrefix="1" applyFont="1" applyAlignment="1">
      <alignment horizontal="left" vertical="center" indent="2"/>
    </xf>
    <xf numFmtId="0" fontId="9" fillId="3" borderId="0" xfId="1" applyFill="1" applyBorder="1" applyAlignment="1" applyProtection="1">
      <alignment horizontal="left" vertical="center"/>
    </xf>
    <xf numFmtId="0" fontId="9" fillId="3" borderId="19" xfId="1" applyFill="1" applyBorder="1" applyAlignment="1" applyProtection="1">
      <alignment horizontal="left" vertical="center"/>
    </xf>
    <xf numFmtId="0" fontId="41" fillId="5" borderId="0" xfId="0" applyFont="1" applyFill="1" applyAlignment="1">
      <alignment horizontal="center"/>
    </xf>
    <xf numFmtId="0" fontId="25" fillId="3" borderId="15" xfId="0" applyFont="1" applyFill="1" applyBorder="1" applyAlignment="1">
      <alignment horizontal="left" vertical="top"/>
    </xf>
    <xf numFmtId="0" fontId="25" fillId="3" borderId="5" xfId="0" applyFont="1" applyFill="1" applyBorder="1" applyAlignment="1">
      <alignment horizontal="left" vertical="top" wrapText="1"/>
    </xf>
    <xf numFmtId="0" fontId="25" fillId="3" borderId="16" xfId="0" applyFont="1" applyFill="1" applyBorder="1" applyAlignment="1">
      <alignment horizontal="left" vertical="top" wrapText="1"/>
    </xf>
    <xf numFmtId="0" fontId="25" fillId="3" borderId="13" xfId="0" applyFont="1" applyFill="1" applyBorder="1" applyAlignment="1">
      <alignment horizontal="left" vertical="top"/>
    </xf>
    <xf numFmtId="0" fontId="27" fillId="3" borderId="13" xfId="0" applyFont="1" applyFill="1" applyBorder="1" applyAlignment="1">
      <alignment horizontal="left" vertical="center" wrapText="1"/>
    </xf>
    <xf numFmtId="0" fontId="27" fillId="3" borderId="0" xfId="0" applyFont="1" applyFill="1" applyAlignment="1">
      <alignment horizontal="left" vertical="center" wrapText="1"/>
    </xf>
    <xf numFmtId="0" fontId="27" fillId="3" borderId="19" xfId="0" applyFont="1" applyFill="1" applyBorder="1" applyAlignment="1">
      <alignment horizontal="left" vertical="center" wrapText="1"/>
    </xf>
    <xf numFmtId="0" fontId="27" fillId="3" borderId="13" xfId="0" applyFont="1" applyFill="1" applyBorder="1" applyAlignment="1">
      <alignment horizontal="left" vertical="center"/>
    </xf>
    <xf numFmtId="0" fontId="27" fillId="3" borderId="0" xfId="0" applyFont="1" applyFill="1" applyAlignment="1">
      <alignment horizontal="left" vertical="center"/>
    </xf>
    <xf numFmtId="0" fontId="25" fillId="3" borderId="0" xfId="0" applyFont="1" applyFill="1" applyAlignment="1">
      <alignment horizontal="left" vertical="top" wrapText="1"/>
    </xf>
    <xf numFmtId="0" fontId="25" fillId="3" borderId="19" xfId="0" applyFont="1" applyFill="1" applyBorder="1" applyAlignment="1">
      <alignment horizontal="left" vertical="top" wrapText="1"/>
    </xf>
    <xf numFmtId="165" fontId="40" fillId="3" borderId="14" xfId="0" applyNumberFormat="1" applyFont="1" applyFill="1" applyBorder="1"/>
    <xf numFmtId="0" fontId="4" fillId="0" borderId="0" xfId="0" applyFont="1" applyAlignment="1">
      <alignment horizontal="center" vertical="center"/>
    </xf>
    <xf numFmtId="0" fontId="41" fillId="5" borderId="0" xfId="0" applyFont="1" applyFill="1"/>
    <xf numFmtId="0" fontId="9" fillId="3" borderId="13" xfId="1" applyFill="1" applyBorder="1" applyAlignment="1" applyProtection="1">
      <alignment horizontal="left" vertical="center"/>
    </xf>
    <xf numFmtId="0" fontId="0" fillId="5" borderId="30" xfId="0" applyFill="1" applyBorder="1"/>
    <xf numFmtId="0" fontId="22" fillId="5" borderId="0" xfId="0" applyFont="1" applyFill="1"/>
    <xf numFmtId="0" fontId="0" fillId="5" borderId="0" xfId="0" applyFill="1" applyAlignment="1">
      <alignment horizontal="left"/>
    </xf>
    <xf numFmtId="0" fontId="5" fillId="3" borderId="23" xfId="0" applyFont="1" applyFill="1" applyBorder="1" applyAlignment="1">
      <alignment wrapText="1"/>
    </xf>
    <xf numFmtId="49" fontId="0" fillId="0" borderId="6" xfId="0" applyNumberFormat="1" applyBorder="1" applyProtection="1">
      <protection locked="0"/>
    </xf>
    <xf numFmtId="49" fontId="0" fillId="0" borderId="7" xfId="0" applyNumberFormat="1" applyBorder="1" applyProtection="1">
      <protection locked="0"/>
    </xf>
    <xf numFmtId="165" fontId="6" fillId="3" borderId="39" xfId="0" applyNumberFormat="1" applyFont="1" applyFill="1" applyBorder="1"/>
    <xf numFmtId="49" fontId="0" fillId="0" borderId="9" xfId="0" applyNumberFormat="1" applyBorder="1" applyProtection="1">
      <protection locked="0"/>
    </xf>
    <xf numFmtId="49" fontId="54" fillId="5" borderId="0" xfId="0" applyNumberFormat="1" applyFont="1" applyFill="1" applyAlignment="1" applyProtection="1">
      <alignment horizontal="left"/>
      <protection locked="0"/>
    </xf>
    <xf numFmtId="0" fontId="52" fillId="5" borderId="0" xfId="0" applyFont="1" applyFill="1" applyAlignment="1">
      <alignment horizontal="left"/>
    </xf>
    <xf numFmtId="0" fontId="43" fillId="0" borderId="0" xfId="0" applyFont="1"/>
    <xf numFmtId="0" fontId="58" fillId="5" borderId="0" xfId="0" applyFont="1" applyFill="1" applyAlignment="1">
      <alignment horizontal="center"/>
    </xf>
    <xf numFmtId="1" fontId="4" fillId="0" borderId="0" xfId="0" applyNumberFormat="1" applyFont="1" applyAlignment="1">
      <alignment horizontal="center"/>
    </xf>
    <xf numFmtId="0" fontId="1" fillId="0" borderId="0" xfId="0" applyFont="1" applyAlignment="1">
      <alignment horizontal="right"/>
    </xf>
    <xf numFmtId="0" fontId="59" fillId="0" borderId="0" xfId="0" applyFont="1"/>
    <xf numFmtId="0" fontId="0" fillId="5" borderId="40" xfId="0" applyFill="1" applyBorder="1"/>
    <xf numFmtId="0" fontId="4" fillId="5" borderId="41" xfId="0" applyFont="1" applyFill="1" applyBorder="1"/>
    <xf numFmtId="0" fontId="4" fillId="5" borderId="40" xfId="0" applyFont="1" applyFill="1" applyBorder="1"/>
    <xf numFmtId="0" fontId="4" fillId="5" borderId="42" xfId="0" applyFont="1" applyFill="1" applyBorder="1"/>
    <xf numFmtId="165" fontId="4" fillId="3" borderId="31" xfId="2" applyNumberFormat="1" applyFont="1" applyFill="1" applyBorder="1" applyAlignment="1" applyProtection="1">
      <alignment vertical="center"/>
    </xf>
    <xf numFmtId="165" fontId="4" fillId="3" borderId="4" xfId="2" applyNumberFormat="1" applyFont="1" applyFill="1" applyBorder="1" applyAlignment="1" applyProtection="1">
      <alignment vertical="center"/>
    </xf>
    <xf numFmtId="0" fontId="5" fillId="3" borderId="43" xfId="0" applyFont="1" applyFill="1" applyBorder="1" applyAlignment="1">
      <alignment horizontal="left" vertical="center"/>
    </xf>
    <xf numFmtId="167" fontId="4" fillId="3" borderId="44" xfId="3" applyNumberFormat="1" applyFont="1" applyFill="1" applyBorder="1" applyAlignment="1" applyProtection="1">
      <alignment horizontal="right" vertical="center"/>
    </xf>
    <xf numFmtId="0" fontId="5" fillId="3" borderId="14" xfId="0" applyFont="1" applyFill="1" applyBorder="1" applyAlignment="1">
      <alignment horizontal="right" vertical="center" wrapText="1"/>
    </xf>
    <xf numFmtId="168" fontId="0" fillId="0" borderId="0" xfId="0" applyNumberFormat="1" applyProtection="1">
      <protection locked="0"/>
    </xf>
    <xf numFmtId="168" fontId="0" fillId="0" borderId="2" xfId="0" applyNumberFormat="1" applyBorder="1" applyProtection="1">
      <protection locked="0"/>
    </xf>
    <xf numFmtId="165" fontId="6" fillId="3" borderId="45" xfId="0" applyNumberFormat="1" applyFont="1" applyFill="1" applyBorder="1"/>
    <xf numFmtId="0" fontId="5" fillId="3" borderId="34" xfId="0" applyFont="1" applyFill="1" applyBorder="1" applyAlignment="1">
      <alignment horizontal="right"/>
    </xf>
    <xf numFmtId="3" fontId="6" fillId="3" borderId="46" xfId="0" applyNumberFormat="1" applyFont="1" applyFill="1" applyBorder="1"/>
    <xf numFmtId="49" fontId="4" fillId="0" borderId="15" xfId="0" applyNumberFormat="1" applyFont="1" applyBorder="1" applyAlignment="1" applyProtection="1">
      <alignment horizontal="left" vertical="center"/>
      <protection locked="0"/>
    </xf>
    <xf numFmtId="167" fontId="4" fillId="3" borderId="47" xfId="3" applyNumberFormat="1" applyFont="1" applyFill="1" applyBorder="1" applyAlignment="1" applyProtection="1">
      <alignment horizontal="right" vertical="center"/>
    </xf>
    <xf numFmtId="49" fontId="0" fillId="0" borderId="10" xfId="0" applyNumberFormat="1" applyBorder="1" applyAlignment="1" applyProtection="1">
      <alignment horizontal="left"/>
      <protection locked="0"/>
    </xf>
    <xf numFmtId="49" fontId="0" fillId="0" borderId="11" xfId="0" applyNumberFormat="1" applyBorder="1" applyAlignment="1" applyProtection="1">
      <alignment horizontal="left"/>
      <protection locked="0"/>
    </xf>
    <xf numFmtId="49" fontId="0" fillId="0" borderId="24" xfId="0" applyNumberFormat="1" applyBorder="1" applyAlignment="1" applyProtection="1">
      <alignment horizontal="left"/>
      <protection locked="0"/>
    </xf>
    <xf numFmtId="0" fontId="4" fillId="0" borderId="10" xfId="0" applyFont="1" applyBorder="1" applyProtection="1">
      <protection locked="0"/>
    </xf>
    <xf numFmtId="0" fontId="4" fillId="0" borderId="11" xfId="0" applyFont="1" applyBorder="1" applyProtection="1">
      <protection locked="0"/>
    </xf>
    <xf numFmtId="0" fontId="4" fillId="0" borderId="24" xfId="0" applyFont="1" applyBorder="1" applyProtection="1">
      <protection locked="0"/>
    </xf>
    <xf numFmtId="165" fontId="1" fillId="3" borderId="14" xfId="0" applyNumberFormat="1" applyFont="1" applyFill="1" applyBorder="1" applyAlignment="1">
      <alignment horizontal="left"/>
    </xf>
    <xf numFmtId="165" fontId="1" fillId="3" borderId="4" xfId="0" applyNumberFormat="1" applyFont="1" applyFill="1" applyBorder="1" applyAlignment="1">
      <alignment horizontal="left"/>
    </xf>
    <xf numFmtId="0" fontId="23" fillId="5" borderId="15" xfId="0" applyFont="1" applyFill="1" applyBorder="1"/>
    <xf numFmtId="0" fontId="25" fillId="5" borderId="5" xfId="0" applyFont="1" applyFill="1" applyBorder="1" applyAlignment="1">
      <alignment horizontal="left"/>
    </xf>
    <xf numFmtId="0" fontId="0" fillId="5" borderId="5" xfId="0" applyFill="1" applyBorder="1"/>
    <xf numFmtId="0" fontId="0" fillId="5" borderId="16" xfId="0" applyFill="1" applyBorder="1"/>
    <xf numFmtId="0" fontId="25" fillId="5" borderId="13" xfId="0" applyFont="1" applyFill="1" applyBorder="1" applyAlignment="1">
      <alignment horizontal="left"/>
    </xf>
    <xf numFmtId="0" fontId="25" fillId="5" borderId="0" xfId="0" applyFont="1" applyFill="1" applyAlignment="1">
      <alignment horizontal="left"/>
    </xf>
    <xf numFmtId="165" fontId="25" fillId="5" borderId="0" xfId="0" quotePrefix="1" applyNumberFormat="1" applyFont="1" applyFill="1" applyAlignment="1">
      <alignment horizontal="left"/>
    </xf>
    <xf numFmtId="0" fontId="20" fillId="5" borderId="0" xfId="0" applyFont="1" applyFill="1"/>
    <xf numFmtId="0" fontId="25" fillId="5" borderId="13" xfId="0" applyFont="1" applyFill="1" applyBorder="1"/>
    <xf numFmtId="0" fontId="23" fillId="5" borderId="13" xfId="0" applyFont="1" applyFill="1" applyBorder="1"/>
    <xf numFmtId="165" fontId="25" fillId="5" borderId="19" xfId="0" applyNumberFormat="1" applyFont="1" applyFill="1" applyBorder="1" applyAlignment="1">
      <alignment horizontal="left"/>
    </xf>
    <xf numFmtId="0" fontId="15" fillId="5" borderId="0" xfId="0" applyFont="1" applyFill="1"/>
    <xf numFmtId="0" fontId="25" fillId="5" borderId="0" xfId="0" applyFont="1" applyFill="1"/>
    <xf numFmtId="0" fontId="10" fillId="5" borderId="13" xfId="0" applyFont="1" applyFill="1" applyBorder="1" applyAlignment="1">
      <alignment horizontal="left"/>
    </xf>
    <xf numFmtId="0" fontId="10" fillId="5" borderId="13" xfId="0" applyFont="1" applyFill="1" applyBorder="1"/>
    <xf numFmtId="165" fontId="25" fillId="5" borderId="0" xfId="0" applyNumberFormat="1" applyFont="1" applyFill="1" applyAlignment="1">
      <alignment horizontal="left"/>
    </xf>
    <xf numFmtId="0" fontId="21" fillId="5" borderId="0" xfId="0" applyFont="1" applyFill="1"/>
    <xf numFmtId="0" fontId="25" fillId="5" borderId="13" xfId="0" applyFont="1" applyFill="1" applyBorder="1" applyAlignment="1">
      <alignment vertical="center" wrapText="1"/>
    </xf>
    <xf numFmtId="0" fontId="0" fillId="5" borderId="19" xfId="0" applyFill="1" applyBorder="1" applyAlignment="1">
      <alignment vertical="center"/>
    </xf>
    <xf numFmtId="0" fontId="39" fillId="5" borderId="13" xfId="0" applyFont="1" applyFill="1" applyBorder="1"/>
    <xf numFmtId="0" fontId="19" fillId="5" borderId="13" xfId="0" applyFont="1" applyFill="1" applyBorder="1"/>
    <xf numFmtId="165" fontId="25" fillId="5" borderId="0" xfId="0" applyNumberFormat="1" applyFont="1" applyFill="1"/>
    <xf numFmtId="165" fontId="6" fillId="5" borderId="0" xfId="0" applyNumberFormat="1" applyFont="1" applyFill="1" applyAlignment="1">
      <alignment horizontal="left"/>
    </xf>
    <xf numFmtId="0" fontId="15" fillId="5" borderId="19" xfId="0" applyFont="1" applyFill="1" applyBorder="1"/>
    <xf numFmtId="0" fontId="35" fillId="5" borderId="13" xfId="0" applyFont="1" applyFill="1" applyBorder="1"/>
    <xf numFmtId="0" fontId="25" fillId="5" borderId="0" xfId="0" applyFont="1" applyFill="1" applyAlignment="1">
      <alignment horizontal="center"/>
    </xf>
    <xf numFmtId="0" fontId="19" fillId="5" borderId="17" xfId="0" applyFont="1" applyFill="1" applyBorder="1"/>
    <xf numFmtId="0" fontId="25" fillId="5" borderId="2" xfId="0" applyFont="1" applyFill="1" applyBorder="1" applyAlignment="1">
      <alignment horizontal="left"/>
    </xf>
    <xf numFmtId="0" fontId="60" fillId="5" borderId="0" xfId="1" applyFont="1" applyFill="1" applyAlignment="1">
      <alignment horizontal="left"/>
    </xf>
    <xf numFmtId="0" fontId="5" fillId="3" borderId="15" xfId="0" applyFont="1" applyFill="1" applyBorder="1" applyAlignment="1">
      <alignment horizontal="left" vertical="center" wrapText="1"/>
    </xf>
    <xf numFmtId="0" fontId="5" fillId="3" borderId="5" xfId="0" applyFont="1" applyFill="1" applyBorder="1" applyAlignment="1">
      <alignment horizontal="left" vertical="center" wrapText="1"/>
    </xf>
    <xf numFmtId="0" fontId="5" fillId="3" borderId="16" xfId="0" applyFont="1" applyFill="1" applyBorder="1" applyAlignment="1">
      <alignment horizontal="left" vertical="center" wrapText="1"/>
    </xf>
    <xf numFmtId="0" fontId="6" fillId="3" borderId="15" xfId="0" applyFont="1" applyFill="1" applyBorder="1" applyAlignment="1">
      <alignment horizontal="left" vertical="top" wrapText="1"/>
    </xf>
    <xf numFmtId="0" fontId="6" fillId="3" borderId="5" xfId="0" applyFont="1" applyFill="1" applyBorder="1" applyAlignment="1">
      <alignment horizontal="left" vertical="top" wrapText="1"/>
    </xf>
    <xf numFmtId="0" fontId="6" fillId="3" borderId="16" xfId="0" applyFont="1" applyFill="1" applyBorder="1" applyAlignment="1">
      <alignment horizontal="left" vertical="top" wrapText="1"/>
    </xf>
    <xf numFmtId="0" fontId="6" fillId="3" borderId="13" xfId="0" applyFont="1" applyFill="1" applyBorder="1" applyAlignment="1">
      <alignment horizontal="left" vertical="top" wrapText="1"/>
    </xf>
    <xf numFmtId="0" fontId="6" fillId="3" borderId="0" xfId="0" applyFont="1" applyFill="1" applyAlignment="1">
      <alignment horizontal="left" vertical="top" wrapText="1"/>
    </xf>
    <xf numFmtId="0" fontId="6" fillId="3" borderId="19" xfId="0" applyFont="1" applyFill="1" applyBorder="1" applyAlignment="1">
      <alignment horizontal="left" vertical="top" wrapText="1"/>
    </xf>
    <xf numFmtId="0" fontId="6" fillId="3" borderId="17" xfId="0" applyFont="1" applyFill="1" applyBorder="1" applyAlignment="1">
      <alignment horizontal="left" vertical="top" wrapText="1"/>
    </xf>
    <xf numFmtId="0" fontId="6" fillId="3" borderId="2" xfId="0" applyFont="1" applyFill="1" applyBorder="1" applyAlignment="1">
      <alignment horizontal="left" vertical="top" wrapText="1"/>
    </xf>
    <xf numFmtId="0" fontId="6" fillId="3" borderId="18" xfId="0" applyFont="1" applyFill="1" applyBorder="1" applyAlignment="1">
      <alignment horizontal="left" vertical="top" wrapText="1"/>
    </xf>
    <xf numFmtId="0" fontId="25" fillId="3" borderId="15" xfId="0" applyFont="1" applyFill="1" applyBorder="1" applyAlignment="1">
      <alignment horizontal="left" vertical="center"/>
    </xf>
    <xf numFmtId="0" fontId="25" fillId="3" borderId="5" xfId="0" applyFont="1" applyFill="1" applyBorder="1" applyAlignment="1">
      <alignment horizontal="left" vertical="center"/>
    </xf>
    <xf numFmtId="0" fontId="25" fillId="3" borderId="16" xfId="0" applyFont="1" applyFill="1" applyBorder="1" applyAlignment="1">
      <alignment horizontal="left" vertical="center"/>
    </xf>
    <xf numFmtId="0" fontId="9" fillId="3" borderId="17" xfId="1" applyFill="1" applyBorder="1" applyAlignment="1" applyProtection="1">
      <alignment horizontal="left" vertical="center"/>
    </xf>
    <xf numFmtId="0" fontId="9" fillId="3" borderId="2" xfId="1" applyFill="1" applyBorder="1" applyAlignment="1" applyProtection="1">
      <alignment horizontal="left" vertical="center"/>
    </xf>
    <xf numFmtId="0" fontId="9" fillId="3" borderId="18" xfId="1" applyFill="1" applyBorder="1" applyAlignment="1" applyProtection="1">
      <alignment horizontal="left" vertical="center"/>
    </xf>
    <xf numFmtId="0" fontId="27" fillId="3" borderId="13" xfId="0" applyFont="1" applyFill="1" applyBorder="1" applyAlignment="1">
      <alignment horizontal="left" vertical="center" wrapText="1"/>
    </xf>
    <xf numFmtId="0" fontId="27" fillId="3" borderId="0" xfId="0" applyFont="1" applyFill="1" applyAlignment="1">
      <alignment horizontal="left" vertical="center" wrapText="1"/>
    </xf>
    <xf numFmtId="0" fontId="27" fillId="3" borderId="19" xfId="0" applyFont="1" applyFill="1" applyBorder="1" applyAlignment="1">
      <alignment horizontal="left" vertical="center" wrapText="1"/>
    </xf>
    <xf numFmtId="0" fontId="9" fillId="3" borderId="0" xfId="1" applyFill="1" applyBorder="1" applyAlignment="1" applyProtection="1">
      <alignment horizontal="left" vertical="center"/>
    </xf>
    <xf numFmtId="0" fontId="9" fillId="3" borderId="19" xfId="1" applyFill="1" applyBorder="1" applyAlignment="1" applyProtection="1">
      <alignment horizontal="left" vertical="center"/>
    </xf>
    <xf numFmtId="0" fontId="6" fillId="3" borderId="13" xfId="1" applyFont="1" applyFill="1" applyBorder="1" applyAlignment="1" applyProtection="1">
      <alignment horizontal="left" vertical="center" wrapText="1"/>
    </xf>
    <xf numFmtId="0" fontId="6" fillId="3" borderId="0" xfId="1" applyFont="1" applyFill="1" applyBorder="1" applyAlignment="1" applyProtection="1">
      <alignment horizontal="left" vertical="center" wrapText="1"/>
    </xf>
    <xf numFmtId="0" fontId="6" fillId="3" borderId="19" xfId="1" applyFont="1" applyFill="1" applyBorder="1" applyAlignment="1" applyProtection="1">
      <alignment horizontal="left" vertical="center" wrapText="1"/>
    </xf>
    <xf numFmtId="0" fontId="6" fillId="3" borderId="17" xfId="1" applyFont="1" applyFill="1" applyBorder="1" applyAlignment="1" applyProtection="1">
      <alignment horizontal="left" vertical="center" wrapText="1"/>
    </xf>
    <xf numFmtId="0" fontId="6" fillId="3" borderId="2" xfId="1" applyFont="1" applyFill="1" applyBorder="1" applyAlignment="1" applyProtection="1">
      <alignment horizontal="left" vertical="center" wrapText="1"/>
    </xf>
    <xf numFmtId="0" fontId="6" fillId="3" borderId="18" xfId="1" applyFont="1" applyFill="1" applyBorder="1" applyAlignment="1" applyProtection="1">
      <alignment horizontal="left" vertical="center" wrapText="1"/>
    </xf>
    <xf numFmtId="0" fontId="6" fillId="3" borderId="15" xfId="0" applyFont="1" applyFill="1" applyBorder="1" applyAlignment="1">
      <alignment horizontal="left" vertical="center" wrapText="1"/>
    </xf>
    <xf numFmtId="0" fontId="6" fillId="3" borderId="5" xfId="0" applyFont="1" applyFill="1" applyBorder="1" applyAlignment="1">
      <alignment horizontal="left" vertical="center" wrapText="1"/>
    </xf>
    <xf numFmtId="0" fontId="6" fillId="3" borderId="16" xfId="0" applyFont="1" applyFill="1" applyBorder="1" applyAlignment="1">
      <alignment horizontal="left" vertical="center" wrapText="1"/>
    </xf>
    <xf numFmtId="0" fontId="6" fillId="3" borderId="13" xfId="0" applyFont="1" applyFill="1" applyBorder="1" applyAlignment="1">
      <alignment horizontal="left" vertical="center" wrapText="1"/>
    </xf>
    <xf numFmtId="0" fontId="6" fillId="3" borderId="0" xfId="0" applyFont="1" applyFill="1" applyAlignment="1">
      <alignment horizontal="left" vertical="center" wrapText="1"/>
    </xf>
    <xf numFmtId="0" fontId="6" fillId="3" borderId="19" xfId="0" applyFont="1" applyFill="1" applyBorder="1" applyAlignment="1">
      <alignment horizontal="left" vertical="center" wrapText="1"/>
    </xf>
    <xf numFmtId="0" fontId="6" fillId="3" borderId="17" xfId="0" applyFont="1" applyFill="1" applyBorder="1" applyAlignment="1">
      <alignment horizontal="left" vertical="center" wrapText="1"/>
    </xf>
    <xf numFmtId="0" fontId="6" fillId="3" borderId="2" xfId="0" applyFont="1" applyFill="1" applyBorder="1" applyAlignment="1">
      <alignment horizontal="left" vertical="center" wrapText="1"/>
    </xf>
    <xf numFmtId="0" fontId="6" fillId="3" borderId="18" xfId="0" applyFont="1" applyFill="1" applyBorder="1" applyAlignment="1">
      <alignment horizontal="left" vertical="center" wrapText="1"/>
    </xf>
    <xf numFmtId="0" fontId="27" fillId="3" borderId="13" xfId="0" applyFont="1" applyFill="1" applyBorder="1" applyAlignment="1">
      <alignment horizontal="left" vertical="top" wrapText="1"/>
    </xf>
    <xf numFmtId="0" fontId="27" fillId="3" borderId="0" xfId="0" applyFont="1" applyFill="1" applyAlignment="1">
      <alignment horizontal="left" vertical="top" wrapText="1"/>
    </xf>
    <xf numFmtId="0" fontId="27" fillId="3" borderId="19" xfId="0" applyFont="1" applyFill="1" applyBorder="1" applyAlignment="1">
      <alignment horizontal="left" vertical="top" wrapText="1"/>
    </xf>
    <xf numFmtId="0" fontId="27" fillId="3" borderId="17" xfId="0" applyFont="1" applyFill="1" applyBorder="1" applyAlignment="1">
      <alignment horizontal="left" vertical="center" wrapText="1"/>
    </xf>
    <xf numFmtId="0" fontId="27" fillId="3" borderId="2" xfId="0" applyFont="1" applyFill="1" applyBorder="1" applyAlignment="1">
      <alignment horizontal="left" vertical="center" wrapText="1"/>
    </xf>
    <xf numFmtId="0" fontId="27" fillId="3" borderId="18" xfId="0" applyFont="1" applyFill="1" applyBorder="1" applyAlignment="1">
      <alignment horizontal="left" vertical="center" wrapText="1"/>
    </xf>
    <xf numFmtId="0" fontId="5" fillId="3" borderId="13" xfId="0" applyFont="1" applyFill="1" applyBorder="1" applyAlignment="1">
      <alignment horizontal="left" vertical="top" wrapText="1"/>
    </xf>
    <xf numFmtId="0" fontId="5" fillId="3" borderId="0" xfId="0" applyFont="1" applyFill="1" applyAlignment="1">
      <alignment horizontal="left" vertical="top" wrapText="1"/>
    </xf>
    <xf numFmtId="0" fontId="5" fillId="3" borderId="19" xfId="0" applyFont="1" applyFill="1" applyBorder="1" applyAlignment="1">
      <alignment horizontal="left" vertical="top" wrapText="1"/>
    </xf>
    <xf numFmtId="0" fontId="27" fillId="3" borderId="13" xfId="0" applyFont="1" applyFill="1" applyBorder="1" applyAlignment="1">
      <alignment horizontal="left" vertical="center"/>
    </xf>
    <xf numFmtId="0" fontId="27" fillId="3" borderId="0" xfId="0" applyFont="1" applyFill="1" applyAlignment="1">
      <alignment horizontal="left" vertical="center"/>
    </xf>
    <xf numFmtId="0" fontId="25" fillId="3" borderId="13" xfId="0" applyFont="1" applyFill="1" applyBorder="1" applyAlignment="1">
      <alignment horizontal="left" vertical="top" wrapText="1"/>
    </xf>
    <xf numFmtId="0" fontId="25" fillId="3" borderId="0" xfId="0" applyFont="1" applyFill="1" applyAlignment="1">
      <alignment horizontal="left" vertical="top" wrapText="1"/>
    </xf>
    <xf numFmtId="0" fontId="25" fillId="3" borderId="19" xfId="0" applyFont="1" applyFill="1" applyBorder="1" applyAlignment="1">
      <alignment horizontal="left" vertical="top" wrapText="1"/>
    </xf>
    <xf numFmtId="0" fontId="25" fillId="3" borderId="17" xfId="0" applyFont="1" applyFill="1" applyBorder="1" applyAlignment="1">
      <alignment horizontal="left" vertical="top" wrapText="1"/>
    </xf>
    <xf numFmtId="0" fontId="25" fillId="3" borderId="2" xfId="0" applyFont="1" applyFill="1" applyBorder="1" applyAlignment="1">
      <alignment horizontal="left" vertical="top" wrapText="1"/>
    </xf>
    <xf numFmtId="0" fontId="25" fillId="3" borderId="18" xfId="0" applyFont="1" applyFill="1" applyBorder="1" applyAlignment="1">
      <alignment horizontal="left" vertical="top" wrapText="1"/>
    </xf>
    <xf numFmtId="0" fontId="27" fillId="3" borderId="19" xfId="0" applyFont="1" applyFill="1" applyBorder="1" applyAlignment="1">
      <alignment horizontal="left" vertical="center"/>
    </xf>
    <xf numFmtId="49" fontId="0" fillId="0" borderId="6" xfId="0" applyNumberFormat="1" applyBorder="1" applyAlignment="1" applyProtection="1">
      <alignment horizontal="left"/>
      <protection locked="0"/>
    </xf>
    <xf numFmtId="49" fontId="0" fillId="0" borderId="0" xfId="0" applyNumberFormat="1" applyAlignment="1" applyProtection="1">
      <alignment horizontal="left"/>
      <protection locked="0"/>
    </xf>
    <xf numFmtId="0" fontId="5" fillId="3" borderId="20" xfId="0" applyFont="1" applyFill="1" applyBorder="1" applyAlignment="1">
      <alignment horizontal="left" wrapText="1"/>
    </xf>
    <xf numFmtId="0" fontId="5" fillId="3" borderId="21" xfId="0" applyFont="1" applyFill="1" applyBorder="1" applyAlignment="1">
      <alignment horizontal="left" wrapText="1"/>
    </xf>
    <xf numFmtId="0" fontId="5" fillId="3" borderId="22" xfId="0" applyFont="1" applyFill="1" applyBorder="1" applyAlignment="1">
      <alignment horizontal="left" wrapText="1"/>
    </xf>
    <xf numFmtId="0" fontId="1" fillId="5" borderId="38" xfId="0" applyFont="1" applyFill="1" applyBorder="1" applyAlignment="1">
      <alignment horizontal="left"/>
    </xf>
    <xf numFmtId="0" fontId="1" fillId="5" borderId="1" xfId="0" applyFont="1" applyFill="1" applyBorder="1" applyAlignment="1">
      <alignment horizontal="left"/>
    </xf>
    <xf numFmtId="0" fontId="1" fillId="5" borderId="35" xfId="0" applyFont="1" applyFill="1" applyBorder="1" applyAlignment="1">
      <alignment horizontal="left"/>
    </xf>
    <xf numFmtId="0" fontId="5" fillId="3" borderId="21" xfId="0" applyFont="1" applyFill="1" applyBorder="1" applyAlignment="1">
      <alignment horizontal="right"/>
    </xf>
    <xf numFmtId="0" fontId="5" fillId="3" borderId="22" xfId="0" applyFont="1" applyFill="1" applyBorder="1" applyAlignment="1">
      <alignment horizontal="right"/>
    </xf>
    <xf numFmtId="0" fontId="43" fillId="5" borderId="0" xfId="0" applyFont="1" applyFill="1" applyAlignment="1">
      <alignment horizontal="left" wrapText="1"/>
    </xf>
    <xf numFmtId="0" fontId="5" fillId="3" borderId="23" xfId="0" applyFont="1" applyFill="1" applyBorder="1" applyAlignment="1">
      <alignment horizontal="center" vertical="center" wrapText="1"/>
    </xf>
    <xf numFmtId="0" fontId="5" fillId="3" borderId="21" xfId="0" applyFont="1" applyFill="1" applyBorder="1" applyAlignment="1">
      <alignment horizontal="center" vertical="center" wrapText="1"/>
    </xf>
    <xf numFmtId="49" fontId="4" fillId="0" borderId="7" xfId="0" applyNumberFormat="1" applyFont="1" applyBorder="1" applyAlignment="1" applyProtection="1">
      <alignment horizontal="left" vertical="center"/>
      <protection locked="0"/>
    </xf>
    <xf numFmtId="49" fontId="4" fillId="0" borderId="2" xfId="0" applyNumberFormat="1" applyFont="1" applyBorder="1" applyAlignment="1" applyProtection="1">
      <alignment horizontal="left" vertical="center"/>
      <protection locked="0"/>
    </xf>
    <xf numFmtId="1" fontId="4" fillId="0" borderId="9" xfId="0" applyNumberFormat="1" applyFont="1" applyBorder="1" applyAlignment="1" applyProtection="1">
      <alignment horizontal="right" vertical="center"/>
      <protection locked="0"/>
    </xf>
    <xf numFmtId="1" fontId="4" fillId="0" borderId="33" xfId="0" applyNumberFormat="1" applyFont="1" applyBorder="1" applyAlignment="1" applyProtection="1">
      <alignment horizontal="right" vertical="center"/>
      <protection locked="0"/>
    </xf>
    <xf numFmtId="1" fontId="4" fillId="0" borderId="7" xfId="0" applyNumberFormat="1" applyFont="1" applyBorder="1" applyAlignment="1" applyProtection="1">
      <alignment horizontal="right" vertical="center"/>
      <protection locked="0"/>
    </xf>
    <xf numFmtId="1" fontId="4" fillId="0" borderId="32" xfId="0" applyNumberFormat="1" applyFont="1" applyBorder="1" applyAlignment="1" applyProtection="1">
      <alignment horizontal="right" vertical="center"/>
      <protection locked="0"/>
    </xf>
    <xf numFmtId="49" fontId="0" fillId="0" borderId="8" xfId="0" applyNumberFormat="1" applyBorder="1" applyAlignment="1" applyProtection="1">
      <alignment horizontal="left"/>
      <protection locked="0"/>
    </xf>
    <xf numFmtId="0" fontId="5" fillId="3" borderId="23" xfId="0" applyFont="1" applyFill="1" applyBorder="1" applyAlignment="1">
      <alignment horizontal="left"/>
    </xf>
    <xf numFmtId="0" fontId="5" fillId="3" borderId="21" xfId="0" applyFont="1" applyFill="1" applyBorder="1" applyAlignment="1">
      <alignment horizontal="left"/>
    </xf>
    <xf numFmtId="0" fontId="5" fillId="3" borderId="29" xfId="0" applyFont="1" applyFill="1" applyBorder="1" applyAlignment="1">
      <alignment horizontal="left"/>
    </xf>
    <xf numFmtId="0" fontId="6" fillId="0" borderId="20" xfId="0" applyFont="1" applyBorder="1" applyAlignment="1" applyProtection="1">
      <alignment horizontal="left" vertical="top" wrapText="1"/>
      <protection locked="0"/>
    </xf>
    <xf numFmtId="0" fontId="6" fillId="0" borderId="21" xfId="0" applyFont="1" applyBorder="1" applyAlignment="1" applyProtection="1">
      <alignment horizontal="left" vertical="top" wrapText="1"/>
      <protection locked="0"/>
    </xf>
    <xf numFmtId="0" fontId="6" fillId="0" borderId="22" xfId="0" applyFont="1" applyBorder="1" applyAlignment="1" applyProtection="1">
      <alignment horizontal="left" vertical="top" wrapText="1"/>
      <protection locked="0"/>
    </xf>
    <xf numFmtId="49" fontId="0" fillId="0" borderId="7" xfId="0" applyNumberFormat="1" applyBorder="1" applyAlignment="1" applyProtection="1">
      <alignment horizontal="left"/>
      <protection locked="0"/>
    </xf>
    <xf numFmtId="49" fontId="0" fillId="0" borderId="2" xfId="0" applyNumberFormat="1" applyBorder="1" applyAlignment="1" applyProtection="1">
      <alignment horizontal="left"/>
      <protection locked="0"/>
    </xf>
    <xf numFmtId="49" fontId="0" fillId="0" borderId="9" xfId="0" applyNumberFormat="1" applyBorder="1" applyAlignment="1" applyProtection="1">
      <alignment horizontal="left"/>
      <protection locked="0"/>
    </xf>
    <xf numFmtId="49" fontId="0" fillId="0" borderId="5" xfId="0" applyNumberFormat="1" applyBorder="1" applyAlignment="1" applyProtection="1">
      <alignment horizontal="left"/>
      <protection locked="0"/>
    </xf>
    <xf numFmtId="49" fontId="0" fillId="0" borderId="32" xfId="0" applyNumberFormat="1" applyBorder="1" applyAlignment="1" applyProtection="1">
      <alignment horizontal="left"/>
      <protection locked="0"/>
    </xf>
    <xf numFmtId="49" fontId="0" fillId="0" borderId="33" xfId="0" applyNumberFormat="1" applyBorder="1" applyAlignment="1" applyProtection="1">
      <alignment horizontal="left"/>
      <protection locked="0"/>
    </xf>
    <xf numFmtId="49" fontId="11" fillId="2" borderId="15" xfId="0" applyNumberFormat="1" applyFont="1" applyFill="1" applyBorder="1" applyAlignment="1" applyProtection="1">
      <alignment horizontal="left" vertical="center" wrapText="1"/>
      <protection locked="0"/>
    </xf>
    <xf numFmtId="49" fontId="11" fillId="2" borderId="5" xfId="0" applyNumberFormat="1" applyFont="1" applyFill="1" applyBorder="1" applyAlignment="1" applyProtection="1">
      <alignment horizontal="left" vertical="center" wrapText="1"/>
      <protection locked="0"/>
    </xf>
    <xf numFmtId="49" fontId="11" fillId="2" borderId="16" xfId="0" applyNumberFormat="1" applyFont="1" applyFill="1" applyBorder="1" applyAlignment="1" applyProtection="1">
      <alignment horizontal="left" vertical="center" wrapText="1"/>
      <protection locked="0"/>
    </xf>
    <xf numFmtId="49" fontId="11" fillId="2" borderId="20" xfId="0" applyNumberFormat="1" applyFont="1" applyFill="1" applyBorder="1" applyAlignment="1" applyProtection="1">
      <alignment horizontal="left" vertical="center" wrapText="1"/>
      <protection locked="0"/>
    </xf>
    <xf numFmtId="49" fontId="11" fillId="2" borderId="21" xfId="0" applyNumberFormat="1" applyFont="1" applyFill="1" applyBorder="1" applyAlignment="1" applyProtection="1">
      <alignment horizontal="left" vertical="center" wrapText="1"/>
      <protection locked="0"/>
    </xf>
    <xf numFmtId="49" fontId="11" fillId="2" borderId="22" xfId="0" applyNumberFormat="1" applyFont="1" applyFill="1" applyBorder="1" applyAlignment="1" applyProtection="1">
      <alignment horizontal="left" vertical="center" wrapText="1"/>
      <protection locked="0"/>
    </xf>
    <xf numFmtId="49" fontId="11" fillId="2" borderId="17" xfId="0" applyNumberFormat="1" applyFont="1" applyFill="1" applyBorder="1" applyAlignment="1" applyProtection="1">
      <alignment horizontal="left" vertical="center" wrapText="1" shrinkToFit="1"/>
      <protection locked="0"/>
    </xf>
    <xf numFmtId="49" fontId="11" fillId="2" borderId="2" xfId="0" applyNumberFormat="1" applyFont="1" applyFill="1" applyBorder="1" applyAlignment="1" applyProtection="1">
      <alignment horizontal="left" vertical="center" wrapText="1" shrinkToFit="1"/>
      <protection locked="0"/>
    </xf>
    <xf numFmtId="49" fontId="11" fillId="2" borderId="18" xfId="0" applyNumberFormat="1" applyFont="1" applyFill="1" applyBorder="1" applyAlignment="1" applyProtection="1">
      <alignment horizontal="left" vertical="center" wrapText="1" shrinkToFit="1"/>
      <protection locked="0"/>
    </xf>
    <xf numFmtId="49" fontId="0" fillId="0" borderId="7" xfId="0" applyNumberFormat="1" applyBorder="1" applyProtection="1">
      <protection locked="0"/>
    </xf>
    <xf numFmtId="49" fontId="0" fillId="0" borderId="2" xfId="0" applyNumberFormat="1" applyBorder="1" applyProtection="1">
      <protection locked="0"/>
    </xf>
    <xf numFmtId="49" fontId="0" fillId="0" borderId="32" xfId="0" applyNumberFormat="1" applyBorder="1" applyProtection="1">
      <protection locked="0"/>
    </xf>
    <xf numFmtId="49" fontId="0" fillId="0" borderId="6" xfId="0" applyNumberFormat="1" applyBorder="1" applyProtection="1">
      <protection locked="0"/>
    </xf>
    <xf numFmtId="49" fontId="0" fillId="0" borderId="0" xfId="0" applyNumberFormat="1" applyProtection="1">
      <protection locked="0"/>
    </xf>
    <xf numFmtId="49" fontId="0" fillId="0" borderId="8" xfId="0" applyNumberFormat="1" applyBorder="1" applyProtection="1">
      <protection locked="0"/>
    </xf>
    <xf numFmtId="49" fontId="0" fillId="0" borderId="9" xfId="0" applyNumberFormat="1" applyBorder="1" applyProtection="1">
      <protection locked="0"/>
    </xf>
    <xf numFmtId="49" fontId="0" fillId="0" borderId="5" xfId="0" applyNumberFormat="1" applyBorder="1" applyProtection="1">
      <protection locked="0"/>
    </xf>
    <xf numFmtId="49" fontId="0" fillId="0" borderId="33" xfId="0" applyNumberFormat="1" applyBorder="1" applyProtection="1">
      <protection locked="0"/>
    </xf>
    <xf numFmtId="0" fontId="5" fillId="3" borderId="29" xfId="0" applyFont="1" applyFill="1" applyBorder="1" applyAlignment="1">
      <alignment horizontal="center" vertical="center" wrapText="1"/>
    </xf>
    <xf numFmtId="49" fontId="4" fillId="0" borderId="9" xfId="0" applyNumberFormat="1" applyFont="1" applyBorder="1" applyAlignment="1" applyProtection="1">
      <alignment horizontal="left" vertical="center"/>
      <protection locked="0"/>
    </xf>
    <xf numFmtId="49" fontId="4" fillId="0" borderId="5" xfId="0" applyNumberFormat="1" applyFont="1" applyBorder="1" applyAlignment="1" applyProtection="1">
      <alignment horizontal="left" vertical="center"/>
      <protection locked="0"/>
    </xf>
    <xf numFmtId="165" fontId="1" fillId="7" borderId="20" xfId="0" applyNumberFormat="1" applyFont="1" applyFill="1" applyBorder="1" applyAlignment="1">
      <alignment horizontal="right"/>
    </xf>
    <xf numFmtId="165" fontId="1" fillId="7" borderId="22" xfId="0" applyNumberFormat="1" applyFont="1" applyFill="1" applyBorder="1" applyAlignment="1">
      <alignment horizontal="right"/>
    </xf>
    <xf numFmtId="165" fontId="1" fillId="7" borderId="17" xfId="0" applyNumberFormat="1" applyFont="1" applyFill="1" applyBorder="1" applyAlignment="1">
      <alignment horizontal="right"/>
    </xf>
    <xf numFmtId="165" fontId="1" fillId="7" borderId="18" xfId="0" applyNumberFormat="1" applyFont="1" applyFill="1" applyBorder="1" applyAlignment="1">
      <alignment horizontal="right"/>
    </xf>
    <xf numFmtId="49" fontId="4" fillId="0" borderId="9" xfId="0" applyNumberFormat="1" applyFont="1" applyBorder="1" applyAlignment="1" applyProtection="1">
      <alignment horizontal="left"/>
      <protection locked="0"/>
    </xf>
    <xf numFmtId="49" fontId="4" fillId="0" borderId="33" xfId="0" applyNumberFormat="1" applyFont="1" applyBorder="1" applyAlignment="1" applyProtection="1">
      <alignment horizontal="left"/>
      <protection locked="0"/>
    </xf>
    <xf numFmtId="49" fontId="4" fillId="0" borderId="6" xfId="0" applyNumberFormat="1" applyFont="1" applyBorder="1" applyAlignment="1" applyProtection="1">
      <alignment horizontal="left"/>
      <protection locked="0"/>
    </xf>
    <xf numFmtId="49" fontId="4" fillId="0" borderId="8" xfId="0" applyNumberFormat="1" applyFont="1" applyBorder="1" applyAlignment="1" applyProtection="1">
      <alignment horizontal="left"/>
      <protection locked="0"/>
    </xf>
    <xf numFmtId="0" fontId="0" fillId="0" borderId="6" xfId="0" applyBorder="1" applyAlignment="1">
      <alignment horizontal="left"/>
    </xf>
    <xf numFmtId="0" fontId="0" fillId="0" borderId="8" xfId="0" applyBorder="1" applyAlignment="1">
      <alignment horizontal="left"/>
    </xf>
    <xf numFmtId="49" fontId="4" fillId="0" borderId="7" xfId="0" applyNumberFormat="1" applyFont="1" applyBorder="1" applyAlignment="1" applyProtection="1">
      <alignment horizontal="left"/>
      <protection locked="0"/>
    </xf>
    <xf numFmtId="49" fontId="4" fillId="0" borderId="32" xfId="0" applyNumberFormat="1" applyFont="1" applyBorder="1" applyAlignment="1" applyProtection="1">
      <alignment horizontal="left"/>
      <protection locked="0"/>
    </xf>
    <xf numFmtId="0" fontId="10" fillId="5" borderId="48" xfId="0" applyFont="1" applyFill="1" applyBorder="1" applyAlignment="1">
      <alignment horizontal="center"/>
    </xf>
    <xf numFmtId="0" fontId="10" fillId="5" borderId="49" xfId="0" applyFont="1" applyFill="1" applyBorder="1" applyAlignment="1">
      <alignment horizontal="center"/>
    </xf>
    <xf numFmtId="0" fontId="10" fillId="5" borderId="50" xfId="0" applyFont="1" applyFill="1" applyBorder="1" applyAlignment="1">
      <alignment horizontal="center"/>
    </xf>
    <xf numFmtId="165" fontId="23" fillId="5" borderId="13" xfId="0" applyNumberFormat="1" applyFont="1" applyFill="1" applyBorder="1" applyAlignment="1">
      <alignment horizontal="left" wrapText="1"/>
    </xf>
    <xf numFmtId="165" fontId="23" fillId="5" borderId="0" xfId="0" applyNumberFormat="1" applyFont="1" applyFill="1" applyAlignment="1">
      <alignment horizontal="left" wrapText="1"/>
    </xf>
    <xf numFmtId="165" fontId="23" fillId="5" borderId="19" xfId="0" applyNumberFormat="1" applyFont="1" applyFill="1" applyBorder="1" applyAlignment="1">
      <alignment horizontal="left" wrapText="1"/>
    </xf>
  </cellXfs>
  <cellStyles count="4">
    <cellStyle name="Currency" xfId="2" builtinId="4"/>
    <cellStyle name="Hyperlink" xfId="1" builtinId="8"/>
    <cellStyle name="Normal" xfId="0" builtinId="0"/>
    <cellStyle name="Percent" xfId="3" builtinId="5"/>
  </cellStyles>
  <dxfs count="9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theme="1"/>
      </font>
      <fill>
        <patternFill>
          <bgColor theme="4" tint="0.79998168889431442"/>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ont>
        <color auto="1"/>
      </font>
      <fill>
        <patternFill>
          <bgColor rgb="FFFED4D4"/>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ont>
        <color auto="1"/>
      </font>
      <fill>
        <patternFill>
          <bgColor rgb="FFFED4D4"/>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ont>
        <color auto="1"/>
      </font>
      <fill>
        <patternFill>
          <bgColor rgb="FFFED4D4"/>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s>
  <tableStyles count="0" defaultTableStyle="TableStyleMedium2" defaultPivotStyle="PivotStyleLight16"/>
  <colors>
    <mruColors>
      <color rgb="FF0000FF"/>
      <color rgb="FFF4F4F4"/>
      <color rgb="FFECF1E5"/>
      <color rgb="FF005576"/>
      <color rgb="FF60574F"/>
      <color rgb="FFF6EEEF"/>
      <color rgb="FFF6F0E7"/>
      <color rgb="FFE4F1F1"/>
      <color rgb="FFE9F1F6"/>
      <color rgb="FF9E23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7" Type="http://schemas.openxmlformats.org/officeDocument/2006/relationships/image" Target="../media/image8.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10</xdr:col>
      <xdr:colOff>83061</xdr:colOff>
      <xdr:row>1</xdr:row>
      <xdr:rowOff>154612</xdr:rowOff>
    </xdr:from>
    <xdr:to>
      <xdr:col>12</xdr:col>
      <xdr:colOff>683033</xdr:colOff>
      <xdr:row>4</xdr:row>
      <xdr:rowOff>247226</xdr:rowOff>
    </xdr:to>
    <xdr:pic>
      <xdr:nvPicPr>
        <xdr:cNvPr id="3" name="Afbeelding 2">
          <a:extLst>
            <a:ext uri="{FF2B5EF4-FFF2-40B4-BE49-F238E27FC236}">
              <a16:creationId xmlns:a16="http://schemas.microsoft.com/office/drawing/2014/main" id="{E096C64E-5CF4-43DF-85C3-BD8B46C725ED}"/>
            </a:ext>
          </a:extLst>
        </xdr:cNvPr>
        <xdr:cNvPicPr>
          <a:picLocks noChangeAspect="1"/>
        </xdr:cNvPicPr>
      </xdr:nvPicPr>
      <xdr:blipFill>
        <a:blip xmlns:r="http://schemas.openxmlformats.org/officeDocument/2006/relationships" r:embed="rId1"/>
        <a:stretch>
          <a:fillRect/>
        </a:stretch>
      </xdr:blipFill>
      <xdr:spPr>
        <a:xfrm>
          <a:off x="12503661" y="345112"/>
          <a:ext cx="2581172" cy="702214"/>
        </a:xfrm>
        <a:prstGeom prst="rect">
          <a:avLst/>
        </a:prstGeom>
        <a:ln>
          <a:solidFill>
            <a:schemeClr val="tx1"/>
          </a:solid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324996</xdr:colOff>
      <xdr:row>2</xdr:row>
      <xdr:rowOff>38407</xdr:rowOff>
    </xdr:from>
    <xdr:to>
      <xdr:col>12</xdr:col>
      <xdr:colOff>1126686</xdr:colOff>
      <xdr:row>5</xdr:row>
      <xdr:rowOff>58631</xdr:rowOff>
    </xdr:to>
    <xdr:pic>
      <xdr:nvPicPr>
        <xdr:cNvPr id="3" name="Afbeelding 2">
          <a:extLst>
            <a:ext uri="{FF2B5EF4-FFF2-40B4-BE49-F238E27FC236}">
              <a16:creationId xmlns:a16="http://schemas.microsoft.com/office/drawing/2014/main" id="{D71F9A0C-2356-48C4-985F-AD0C2DDDBABC}"/>
            </a:ext>
          </a:extLst>
        </xdr:cNvPr>
        <xdr:cNvPicPr>
          <a:picLocks noChangeAspect="1"/>
        </xdr:cNvPicPr>
      </xdr:nvPicPr>
      <xdr:blipFill>
        <a:blip xmlns:r="http://schemas.openxmlformats.org/officeDocument/2006/relationships" r:embed="rId1"/>
        <a:stretch>
          <a:fillRect/>
        </a:stretch>
      </xdr:blipFill>
      <xdr:spPr>
        <a:xfrm>
          <a:off x="13046163" y="408824"/>
          <a:ext cx="2554713" cy="646545"/>
        </a:xfrm>
        <a:prstGeom prst="rect">
          <a:avLst/>
        </a:prstGeom>
        <a:ln>
          <a:solidFill>
            <a:schemeClr val="tx1"/>
          </a:solid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96</xdr:row>
      <xdr:rowOff>0</xdr:rowOff>
    </xdr:from>
    <xdr:to>
      <xdr:col>10</xdr:col>
      <xdr:colOff>355145</xdr:colOff>
      <xdr:row>145</xdr:row>
      <xdr:rowOff>27977</xdr:rowOff>
    </xdr:to>
    <xdr:pic>
      <xdr:nvPicPr>
        <xdr:cNvPr id="4" name="Picture 3">
          <a:extLst>
            <a:ext uri="{FF2B5EF4-FFF2-40B4-BE49-F238E27FC236}">
              <a16:creationId xmlns:a16="http://schemas.microsoft.com/office/drawing/2014/main" id="{79020ED6-B71D-6775-3FB8-0552DBC4AA3F}"/>
            </a:ext>
          </a:extLst>
        </xdr:cNvPr>
        <xdr:cNvPicPr>
          <a:picLocks noChangeAspect="1"/>
        </xdr:cNvPicPr>
      </xdr:nvPicPr>
      <xdr:blipFill>
        <a:blip xmlns:r="http://schemas.openxmlformats.org/officeDocument/2006/relationships" r:embed="rId1"/>
        <a:stretch>
          <a:fillRect/>
        </a:stretch>
      </xdr:blipFill>
      <xdr:spPr>
        <a:xfrm>
          <a:off x="7924800" y="18087975"/>
          <a:ext cx="5841545" cy="9362477"/>
        </a:xfrm>
        <a:prstGeom prst="rect">
          <a:avLst/>
        </a:prstGeom>
      </xdr:spPr>
    </xdr:pic>
    <xdr:clientData/>
  </xdr:twoCellAnchor>
  <xdr:twoCellAnchor editAs="oneCell">
    <xdr:from>
      <xdr:col>1</xdr:col>
      <xdr:colOff>0</xdr:colOff>
      <xdr:row>145</xdr:row>
      <xdr:rowOff>0</xdr:rowOff>
    </xdr:from>
    <xdr:to>
      <xdr:col>10</xdr:col>
      <xdr:colOff>378008</xdr:colOff>
      <xdr:row>194</xdr:row>
      <xdr:rowOff>73703</xdr:rowOff>
    </xdr:to>
    <xdr:pic>
      <xdr:nvPicPr>
        <xdr:cNvPr id="5" name="Picture 4">
          <a:extLst>
            <a:ext uri="{FF2B5EF4-FFF2-40B4-BE49-F238E27FC236}">
              <a16:creationId xmlns:a16="http://schemas.microsoft.com/office/drawing/2014/main" id="{B1C14D93-A4B3-3DA0-A8BA-F266661006A5}"/>
            </a:ext>
          </a:extLst>
        </xdr:cNvPr>
        <xdr:cNvPicPr>
          <a:picLocks noChangeAspect="1"/>
        </xdr:cNvPicPr>
      </xdr:nvPicPr>
      <xdr:blipFill>
        <a:blip xmlns:r="http://schemas.openxmlformats.org/officeDocument/2006/relationships" r:embed="rId2"/>
        <a:stretch>
          <a:fillRect/>
        </a:stretch>
      </xdr:blipFill>
      <xdr:spPr>
        <a:xfrm>
          <a:off x="7924799" y="27422475"/>
          <a:ext cx="5864408" cy="9408203"/>
        </a:xfrm>
        <a:prstGeom prst="rect">
          <a:avLst/>
        </a:prstGeom>
      </xdr:spPr>
    </xdr:pic>
    <xdr:clientData/>
  </xdr:twoCellAnchor>
  <xdr:twoCellAnchor editAs="oneCell">
    <xdr:from>
      <xdr:col>1</xdr:col>
      <xdr:colOff>0</xdr:colOff>
      <xdr:row>194</xdr:row>
      <xdr:rowOff>0</xdr:rowOff>
    </xdr:from>
    <xdr:to>
      <xdr:col>10</xdr:col>
      <xdr:colOff>366577</xdr:colOff>
      <xdr:row>242</xdr:row>
      <xdr:rowOff>161318</xdr:rowOff>
    </xdr:to>
    <xdr:pic>
      <xdr:nvPicPr>
        <xdr:cNvPr id="6" name="Picture 5">
          <a:extLst>
            <a:ext uri="{FF2B5EF4-FFF2-40B4-BE49-F238E27FC236}">
              <a16:creationId xmlns:a16="http://schemas.microsoft.com/office/drawing/2014/main" id="{2C703EED-289C-DAE7-7CF7-461DD79AFFC1}"/>
            </a:ext>
          </a:extLst>
        </xdr:cNvPr>
        <xdr:cNvPicPr>
          <a:picLocks noChangeAspect="1"/>
        </xdr:cNvPicPr>
      </xdr:nvPicPr>
      <xdr:blipFill>
        <a:blip xmlns:r="http://schemas.openxmlformats.org/officeDocument/2006/relationships" r:embed="rId3"/>
        <a:stretch>
          <a:fillRect/>
        </a:stretch>
      </xdr:blipFill>
      <xdr:spPr>
        <a:xfrm>
          <a:off x="7924800" y="36756975"/>
          <a:ext cx="5852977" cy="9305318"/>
        </a:xfrm>
        <a:prstGeom prst="rect">
          <a:avLst/>
        </a:prstGeom>
      </xdr:spPr>
    </xdr:pic>
    <xdr:clientData/>
  </xdr:twoCellAnchor>
  <xdr:twoCellAnchor editAs="oneCell">
    <xdr:from>
      <xdr:col>1</xdr:col>
      <xdr:colOff>0</xdr:colOff>
      <xdr:row>290</xdr:row>
      <xdr:rowOff>0</xdr:rowOff>
    </xdr:from>
    <xdr:to>
      <xdr:col>10</xdr:col>
      <xdr:colOff>297988</xdr:colOff>
      <xdr:row>299</xdr:row>
      <xdr:rowOff>80261</xdr:rowOff>
    </xdr:to>
    <xdr:pic>
      <xdr:nvPicPr>
        <xdr:cNvPr id="9" name="Picture 8">
          <a:extLst>
            <a:ext uri="{FF2B5EF4-FFF2-40B4-BE49-F238E27FC236}">
              <a16:creationId xmlns:a16="http://schemas.microsoft.com/office/drawing/2014/main" id="{2F864E59-BE84-240A-02F3-B4E68741C724}"/>
            </a:ext>
          </a:extLst>
        </xdr:cNvPr>
        <xdr:cNvPicPr>
          <a:picLocks noChangeAspect="1"/>
        </xdr:cNvPicPr>
      </xdr:nvPicPr>
      <xdr:blipFill>
        <a:blip xmlns:r="http://schemas.openxmlformats.org/officeDocument/2006/relationships" r:embed="rId4"/>
        <a:stretch>
          <a:fillRect/>
        </a:stretch>
      </xdr:blipFill>
      <xdr:spPr>
        <a:xfrm>
          <a:off x="7924799" y="55044975"/>
          <a:ext cx="5784388" cy="1794761"/>
        </a:xfrm>
        <a:prstGeom prst="rect">
          <a:avLst/>
        </a:prstGeom>
      </xdr:spPr>
    </xdr:pic>
    <xdr:clientData/>
  </xdr:twoCellAnchor>
  <xdr:twoCellAnchor editAs="oneCell">
    <xdr:from>
      <xdr:col>0</xdr:col>
      <xdr:colOff>561974</xdr:colOff>
      <xdr:row>1</xdr:row>
      <xdr:rowOff>85724</xdr:rowOff>
    </xdr:from>
    <xdr:to>
      <xdr:col>10</xdr:col>
      <xdr:colOff>412342</xdr:colOff>
      <xdr:row>49</xdr:row>
      <xdr:rowOff>73649</xdr:rowOff>
    </xdr:to>
    <xdr:pic>
      <xdr:nvPicPr>
        <xdr:cNvPr id="10" name="Picture 9">
          <a:extLst>
            <a:ext uri="{FF2B5EF4-FFF2-40B4-BE49-F238E27FC236}">
              <a16:creationId xmlns:a16="http://schemas.microsoft.com/office/drawing/2014/main" id="{FBF65F8A-7C9E-CFE7-D195-97A0EA2D1DE3}"/>
            </a:ext>
          </a:extLst>
        </xdr:cNvPr>
        <xdr:cNvPicPr>
          <a:picLocks noChangeAspect="1"/>
        </xdr:cNvPicPr>
      </xdr:nvPicPr>
      <xdr:blipFill>
        <a:blip xmlns:r="http://schemas.openxmlformats.org/officeDocument/2006/relationships" r:embed="rId5"/>
        <a:stretch>
          <a:fillRect/>
        </a:stretch>
      </xdr:blipFill>
      <xdr:spPr>
        <a:xfrm>
          <a:off x="561974" y="285749"/>
          <a:ext cx="5946368" cy="9122400"/>
        </a:xfrm>
        <a:prstGeom prst="rect">
          <a:avLst/>
        </a:prstGeom>
      </xdr:spPr>
    </xdr:pic>
    <xdr:clientData/>
  </xdr:twoCellAnchor>
  <xdr:twoCellAnchor editAs="oneCell">
    <xdr:from>
      <xdr:col>0</xdr:col>
      <xdr:colOff>609599</xdr:colOff>
      <xdr:row>49</xdr:row>
      <xdr:rowOff>142875</xdr:rowOff>
    </xdr:from>
    <xdr:to>
      <xdr:col>10</xdr:col>
      <xdr:colOff>331199</xdr:colOff>
      <xdr:row>95</xdr:row>
      <xdr:rowOff>134625</xdr:rowOff>
    </xdr:to>
    <xdr:pic>
      <xdr:nvPicPr>
        <xdr:cNvPr id="12" name="Picture 11">
          <a:extLst>
            <a:ext uri="{FF2B5EF4-FFF2-40B4-BE49-F238E27FC236}">
              <a16:creationId xmlns:a16="http://schemas.microsoft.com/office/drawing/2014/main" id="{DFED25B6-409E-6457-A211-D8B7BF214355}"/>
            </a:ext>
          </a:extLst>
        </xdr:cNvPr>
        <xdr:cNvPicPr>
          <a:picLocks noChangeAspect="1"/>
        </xdr:cNvPicPr>
      </xdr:nvPicPr>
      <xdr:blipFill>
        <a:blip xmlns:r="http://schemas.openxmlformats.org/officeDocument/2006/relationships" r:embed="rId6"/>
        <a:stretch>
          <a:fillRect/>
        </a:stretch>
      </xdr:blipFill>
      <xdr:spPr>
        <a:xfrm>
          <a:off x="609599" y="9477375"/>
          <a:ext cx="5817600" cy="8754750"/>
        </a:xfrm>
        <a:prstGeom prst="rect">
          <a:avLst/>
        </a:prstGeom>
      </xdr:spPr>
    </xdr:pic>
    <xdr:clientData/>
  </xdr:twoCellAnchor>
  <xdr:twoCellAnchor editAs="oneCell">
    <xdr:from>
      <xdr:col>0</xdr:col>
      <xdr:colOff>578303</xdr:colOff>
      <xdr:row>243</xdr:row>
      <xdr:rowOff>19043</xdr:rowOff>
    </xdr:from>
    <xdr:to>
      <xdr:col>10</xdr:col>
      <xdr:colOff>299903</xdr:colOff>
      <xdr:row>290</xdr:row>
      <xdr:rowOff>40947</xdr:rowOff>
    </xdr:to>
    <xdr:pic>
      <xdr:nvPicPr>
        <xdr:cNvPr id="14" name="Picture 13">
          <a:extLst>
            <a:ext uri="{FF2B5EF4-FFF2-40B4-BE49-F238E27FC236}">
              <a16:creationId xmlns:a16="http://schemas.microsoft.com/office/drawing/2014/main" id="{067EE9BC-AA2B-7BD0-74B9-915246BC0785}"/>
            </a:ext>
          </a:extLst>
        </xdr:cNvPr>
        <xdr:cNvPicPr>
          <a:picLocks noChangeAspect="1"/>
        </xdr:cNvPicPr>
      </xdr:nvPicPr>
      <xdr:blipFill>
        <a:blip xmlns:r="http://schemas.openxmlformats.org/officeDocument/2006/relationships" r:embed="rId7"/>
        <a:stretch>
          <a:fillRect/>
        </a:stretch>
      </xdr:blipFill>
      <xdr:spPr>
        <a:xfrm>
          <a:off x="578303" y="46310543"/>
          <a:ext cx="5817600" cy="8975404"/>
        </a:xfrm>
        <a:prstGeom prst="rect">
          <a:avLst/>
        </a:prstGeom>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39" dT="2024-05-21T14:13:30.02" personId="{00000000-0000-0000-0000-000000000000}" id="{0FFE3260-B8D1-4F9E-B479-14D63397A7B2}">
    <text xml:space="preserve">@Sara of @Eva: graag deze formules nog controleren: werkt tabblad 'Checks'?
Ik heb modules 1c (PDEng) en 1h (other orgs) toegevoegd tov ronde 2021
</text>
  </threadedComment>
  <threadedComment ref="C61" dT="2024-05-21T14:22:24.15" personId="{00000000-0000-0000-0000-000000000000}" id="{48EE7DE5-6352-4AE5-9F24-B1509694D0A9}">
    <text>Waarom PDEng niet?</text>
  </threadedComment>
</ThreadedComments>
</file>

<file path=xl/worksheets/_rels/sheet1.xml.rels><?xml version="1.0" encoding="UTF-8" standalone="yes"?>
<Relationships xmlns="http://schemas.openxmlformats.org/package/2006/relationships"><Relationship Id="rId8" Type="http://schemas.openxmlformats.org/officeDocument/2006/relationships/hyperlink" Target="https://mijn.zonmw.nl/" TargetMode="External"/><Relationship Id="rId13" Type="http://schemas.microsoft.com/office/2017/10/relationships/threadedComment" Target="../threadedComments/threadedComment1.xml"/><Relationship Id="rId3" Type="http://schemas.openxmlformats.org/officeDocument/2006/relationships/hyperlink" Target="https://www.nwo.nl/financiering/hoe-werkt-dat/salaristabellen" TargetMode="External"/><Relationship Id="rId7" Type="http://schemas.openxmlformats.org/officeDocument/2006/relationships/hyperlink" Target="https://www.zonmw.nl/sites/zonmw/files/2024-03/ZonMw-Open-Competitie---Call-for-proposals-2024-English-.pdf" TargetMode="External"/><Relationship Id="rId12" Type="http://schemas.openxmlformats.org/officeDocument/2006/relationships/comments" Target="../comments1.xml"/><Relationship Id="rId2" Type="http://schemas.openxmlformats.org/officeDocument/2006/relationships/hyperlink" Target="https://www.nwo.nl/documents/nwo/juridisch/nwo-subsidieregeling-1-mei-2017" TargetMode="External"/><Relationship Id="rId1" Type="http://schemas.openxmlformats.org/officeDocument/2006/relationships/hyperlink" Target="http://www.zonmw.nl/nl/subsidies/voorwaarden-en-financien/" TargetMode="External"/><Relationship Id="rId6" Type="http://schemas.openxmlformats.org/officeDocument/2006/relationships/hyperlink" Target="https://www.nwo.nl/nwo-subsidieregeling" TargetMode="External"/><Relationship Id="rId11" Type="http://schemas.openxmlformats.org/officeDocument/2006/relationships/vmlDrawing" Target="../drawings/vmlDrawing1.vml"/><Relationship Id="rId5" Type="http://schemas.openxmlformats.org/officeDocument/2006/relationships/hyperlink" Target="https://www.zonmw.nl/fileadmin/zonmw/documenten/Fundamenteel/ZonMw_Open_Competitie/ZonMw_Open_Competitie_-_Call_for_proposals_2021__English_.pdf" TargetMode="External"/><Relationship Id="rId10" Type="http://schemas.openxmlformats.org/officeDocument/2006/relationships/drawing" Target="../drawings/drawing1.xml"/><Relationship Id="rId4" Type="http://schemas.openxmlformats.org/officeDocument/2006/relationships/hyperlink" Target="https://www.zonmw.nl/sites/zonmw/files/2024-02/ZonMw-Open-Competitie---Call-for-proposals-2024.pdf" TargetMode="External"/><Relationship Id="rId9"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16D01D-7A6E-49B3-8723-CFB6D836BC24}">
  <sheetPr codeName="Sheet2"/>
  <dimension ref="B1:M106"/>
  <sheetViews>
    <sheetView showGridLines="0" tabSelected="1" zoomScaleNormal="100" workbookViewId="0">
      <selection activeCell="C80" sqref="C80"/>
    </sheetView>
  </sheetViews>
  <sheetFormatPr defaultColWidth="8.85546875" defaultRowHeight="15" x14ac:dyDescent="0.25"/>
  <cols>
    <col min="3" max="3" width="51.7109375" customWidth="1"/>
    <col min="4" max="4" width="40.7109375" customWidth="1"/>
    <col min="5" max="11" width="11.7109375" customWidth="1"/>
    <col min="12" max="12" width="17.140625" customWidth="1"/>
    <col min="13" max="13" width="11.7109375" customWidth="1"/>
  </cols>
  <sheetData>
    <row r="1" spans="2:13" ht="15.75" thickBot="1" x14ac:dyDescent="0.3"/>
    <row r="2" spans="2:13" x14ac:dyDescent="0.25">
      <c r="B2" s="101"/>
      <c r="C2" s="70"/>
      <c r="D2" s="70"/>
      <c r="E2" s="70"/>
      <c r="F2" s="70"/>
      <c r="G2" s="70"/>
      <c r="H2" s="70"/>
      <c r="I2" s="70"/>
      <c r="J2" s="70"/>
      <c r="K2" s="70"/>
      <c r="L2" s="70"/>
      <c r="M2" s="102"/>
    </row>
    <row r="3" spans="2:13" ht="18.75" x14ac:dyDescent="0.3">
      <c r="B3" s="72"/>
      <c r="C3" s="51"/>
      <c r="D3" s="63"/>
      <c r="E3" s="128" t="s">
        <v>147</v>
      </c>
      <c r="F3" s="55"/>
      <c r="G3" s="55"/>
      <c r="H3" s="55"/>
      <c r="I3" s="55"/>
      <c r="J3" s="55"/>
      <c r="K3" s="55"/>
      <c r="L3" s="55"/>
      <c r="M3" s="71"/>
    </row>
    <row r="4" spans="2:13" ht="15.75" x14ac:dyDescent="0.25">
      <c r="B4" s="72"/>
      <c r="C4" s="51"/>
      <c r="D4" s="64"/>
      <c r="E4" s="129" t="s">
        <v>14</v>
      </c>
      <c r="F4" s="55"/>
      <c r="G4" s="55"/>
      <c r="H4" s="55"/>
      <c r="I4" s="55"/>
      <c r="J4" s="55"/>
      <c r="K4" s="55"/>
      <c r="L4" s="55"/>
      <c r="M4" s="71"/>
    </row>
    <row r="5" spans="2:13" ht="26.25" x14ac:dyDescent="0.4">
      <c r="B5" s="72"/>
      <c r="C5" s="184"/>
      <c r="D5" s="184"/>
      <c r="E5" s="170" t="s">
        <v>88</v>
      </c>
      <c r="F5" s="184"/>
      <c r="G5" s="184"/>
      <c r="H5" s="184"/>
      <c r="I5" s="184"/>
      <c r="J5" s="184"/>
      <c r="K5" s="184"/>
      <c r="L5" s="184"/>
      <c r="M5" s="71"/>
    </row>
    <row r="6" spans="2:13" ht="21" x14ac:dyDescent="0.35">
      <c r="B6" s="72"/>
      <c r="C6" s="127"/>
      <c r="D6" s="127"/>
      <c r="E6" s="197" t="s">
        <v>119</v>
      </c>
      <c r="F6" s="127"/>
      <c r="G6" s="127"/>
      <c r="H6" s="127"/>
      <c r="I6" s="127"/>
      <c r="J6" s="55"/>
      <c r="K6" s="55"/>
      <c r="L6" s="55"/>
      <c r="M6" s="71"/>
    </row>
    <row r="7" spans="2:13" ht="21.75" thickBot="1" x14ac:dyDescent="0.4">
      <c r="B7" s="72"/>
      <c r="C7" s="65"/>
      <c r="D7" s="65"/>
      <c r="E7" s="65"/>
      <c r="F7" s="127"/>
      <c r="G7" s="127"/>
      <c r="H7" s="127"/>
      <c r="I7" s="127"/>
      <c r="J7" s="55"/>
      <c r="K7" s="55"/>
      <c r="L7" s="55"/>
      <c r="M7" s="71"/>
    </row>
    <row r="8" spans="2:13" x14ac:dyDescent="0.25">
      <c r="B8" s="57"/>
      <c r="C8" s="254" t="s">
        <v>100</v>
      </c>
      <c r="D8" s="255"/>
      <c r="E8" s="255"/>
      <c r="F8" s="255"/>
      <c r="G8" s="255"/>
      <c r="H8" s="255"/>
      <c r="I8" s="255"/>
      <c r="J8" s="256"/>
      <c r="K8" s="55"/>
      <c r="L8" s="55"/>
      <c r="M8" s="58"/>
    </row>
    <row r="9" spans="2:13" ht="15.75" thickBot="1" x14ac:dyDescent="0.3">
      <c r="B9" s="57"/>
      <c r="C9" s="269" t="s">
        <v>61</v>
      </c>
      <c r="D9" s="270"/>
      <c r="E9" s="270"/>
      <c r="F9" s="270"/>
      <c r="G9" s="270"/>
      <c r="H9" s="270"/>
      <c r="I9" s="270"/>
      <c r="J9" s="271"/>
      <c r="K9" s="55"/>
      <c r="L9" s="55"/>
      <c r="M9" s="58"/>
    </row>
    <row r="10" spans="2:13" ht="21.75" thickBot="1" x14ac:dyDescent="0.4">
      <c r="B10" s="57"/>
      <c r="C10" s="164"/>
      <c r="D10" s="164"/>
      <c r="E10" s="164"/>
      <c r="F10" s="164"/>
      <c r="G10" s="127"/>
      <c r="H10" s="127"/>
      <c r="I10" s="127"/>
      <c r="J10" s="164"/>
      <c r="K10" s="164"/>
      <c r="L10" s="164"/>
      <c r="M10" s="58"/>
    </row>
    <row r="11" spans="2:13" x14ac:dyDescent="0.25">
      <c r="B11" s="57"/>
      <c r="C11" s="254" t="s">
        <v>99</v>
      </c>
      <c r="D11" s="255"/>
      <c r="E11" s="255"/>
      <c r="F11" s="255"/>
      <c r="G11" s="255"/>
      <c r="H11" s="255"/>
      <c r="I11" s="255"/>
      <c r="J11" s="256"/>
      <c r="K11" s="51"/>
      <c r="L11" s="51"/>
      <c r="M11" s="58"/>
    </row>
    <row r="12" spans="2:13" x14ac:dyDescent="0.25">
      <c r="B12" s="57"/>
      <c r="C12" s="185" t="s">
        <v>187</v>
      </c>
      <c r="D12" s="275" t="s">
        <v>87</v>
      </c>
      <c r="E12" s="275"/>
      <c r="F12" s="275"/>
      <c r="G12" s="275"/>
      <c r="H12" s="275"/>
      <c r="I12" s="275"/>
      <c r="J12" s="276"/>
      <c r="K12" s="51"/>
      <c r="L12" s="51"/>
      <c r="M12" s="58"/>
    </row>
    <row r="13" spans="2:13" ht="9.6" customHeight="1" x14ac:dyDescent="0.25">
      <c r="B13" s="57"/>
      <c r="C13" s="185"/>
      <c r="D13" s="168"/>
      <c r="E13" s="168"/>
      <c r="F13" s="168"/>
      <c r="G13" s="168"/>
      <c r="H13" s="168"/>
      <c r="I13" s="168"/>
      <c r="J13" s="169"/>
      <c r="K13" s="51"/>
      <c r="L13" s="51"/>
      <c r="M13" s="58"/>
    </row>
    <row r="14" spans="2:13" ht="14.45" customHeight="1" x14ac:dyDescent="0.25">
      <c r="B14" s="57"/>
      <c r="C14" s="277" t="s">
        <v>189</v>
      </c>
      <c r="D14" s="278"/>
      <c r="E14" s="278"/>
      <c r="F14" s="278"/>
      <c r="G14" s="278"/>
      <c r="H14" s="278"/>
      <c r="I14" s="278"/>
      <c r="J14" s="279"/>
      <c r="K14" s="51"/>
      <c r="L14" s="51"/>
      <c r="M14" s="58"/>
    </row>
    <row r="15" spans="2:13" ht="14.45" customHeight="1" x14ac:dyDescent="0.25">
      <c r="B15" s="57"/>
      <c r="C15" s="277"/>
      <c r="D15" s="278"/>
      <c r="E15" s="278"/>
      <c r="F15" s="278"/>
      <c r="G15" s="278"/>
      <c r="H15" s="278"/>
      <c r="I15" s="278"/>
      <c r="J15" s="279"/>
      <c r="K15" s="51"/>
      <c r="L15" s="51"/>
      <c r="M15" s="58"/>
    </row>
    <row r="16" spans="2:13" ht="14.45" customHeight="1" x14ac:dyDescent="0.25">
      <c r="B16" s="57"/>
      <c r="C16" s="277"/>
      <c r="D16" s="278"/>
      <c r="E16" s="278"/>
      <c r="F16" s="278"/>
      <c r="G16" s="278"/>
      <c r="H16" s="278"/>
      <c r="I16" s="278"/>
      <c r="J16" s="279"/>
      <c r="K16" s="51"/>
      <c r="L16" s="51"/>
      <c r="M16" s="58"/>
    </row>
    <row r="17" spans="2:13" ht="15.75" thickBot="1" x14ac:dyDescent="0.3">
      <c r="B17" s="57"/>
      <c r="C17" s="280"/>
      <c r="D17" s="281"/>
      <c r="E17" s="281"/>
      <c r="F17" s="281"/>
      <c r="G17" s="281"/>
      <c r="H17" s="281"/>
      <c r="I17" s="281"/>
      <c r="J17" s="282"/>
      <c r="K17" s="51"/>
      <c r="L17" s="51"/>
      <c r="M17" s="58"/>
    </row>
    <row r="18" spans="2:13" x14ac:dyDescent="0.25">
      <c r="B18" s="57"/>
      <c r="C18" s="65"/>
      <c r="D18" s="51"/>
      <c r="E18" s="51"/>
      <c r="F18" s="51"/>
      <c r="G18" s="51"/>
      <c r="H18" s="51"/>
      <c r="I18" s="51"/>
      <c r="J18" s="51"/>
      <c r="K18" s="51"/>
      <c r="L18" s="51"/>
      <c r="M18" s="58"/>
    </row>
    <row r="19" spans="2:13" ht="21" x14ac:dyDescent="0.35">
      <c r="B19" s="57"/>
      <c r="C19" s="163" t="s">
        <v>101</v>
      </c>
      <c r="D19" s="186"/>
      <c r="E19" s="186"/>
      <c r="F19" s="51"/>
      <c r="G19" s="51"/>
      <c r="H19" s="51"/>
      <c r="I19" s="51"/>
      <c r="J19" s="51"/>
      <c r="K19" s="51"/>
      <c r="L19" s="51"/>
      <c r="M19" s="58"/>
    </row>
    <row r="20" spans="2:13" ht="18.75" x14ac:dyDescent="0.3">
      <c r="B20" s="57"/>
      <c r="C20" s="160" t="s">
        <v>188</v>
      </c>
      <c r="D20" s="187"/>
      <c r="E20" s="51"/>
      <c r="F20" s="51"/>
      <c r="G20" s="51"/>
      <c r="H20" s="51"/>
      <c r="I20" s="51"/>
      <c r="J20" s="51"/>
      <c r="K20" s="51"/>
      <c r="L20" s="51"/>
      <c r="M20" s="58"/>
    </row>
    <row r="21" spans="2:13" ht="18.75" x14ac:dyDescent="0.3">
      <c r="B21" s="57"/>
      <c r="C21" s="160" t="s">
        <v>242</v>
      </c>
      <c r="D21" s="51"/>
      <c r="E21" s="51"/>
      <c r="F21" s="51"/>
      <c r="G21" s="51"/>
      <c r="H21" s="51"/>
      <c r="I21" s="51"/>
      <c r="J21" s="51"/>
      <c r="K21" s="51"/>
      <c r="L21" s="51"/>
      <c r="M21" s="58"/>
    </row>
    <row r="22" spans="2:13" ht="18.75" x14ac:dyDescent="0.3">
      <c r="B22" s="57"/>
      <c r="C22" s="253" t="s">
        <v>243</v>
      </c>
      <c r="D22" s="51"/>
      <c r="E22" s="51"/>
      <c r="F22" s="51"/>
      <c r="G22" s="51"/>
      <c r="H22" s="51"/>
      <c r="I22" s="51"/>
      <c r="J22" s="51"/>
      <c r="K22" s="51"/>
      <c r="L22" s="51"/>
      <c r="M22" s="58"/>
    </row>
    <row r="23" spans="2:13" ht="18.75" x14ac:dyDescent="0.3">
      <c r="B23" s="57"/>
      <c r="C23" s="160" t="s">
        <v>239</v>
      </c>
      <c r="D23" s="51"/>
      <c r="E23" s="51"/>
      <c r="F23" s="51"/>
      <c r="G23" s="51"/>
      <c r="H23" s="51"/>
      <c r="I23" s="51"/>
      <c r="J23" s="51"/>
      <c r="K23" s="51"/>
      <c r="L23" s="51"/>
      <c r="M23" s="58"/>
    </row>
    <row r="24" spans="2:13" ht="18.75" x14ac:dyDescent="0.3">
      <c r="B24" s="57"/>
      <c r="C24" s="160" t="s">
        <v>240</v>
      </c>
      <c r="D24" s="51"/>
      <c r="E24" s="51"/>
      <c r="F24" s="51"/>
      <c r="G24" s="51"/>
      <c r="H24" s="51"/>
      <c r="I24" s="51"/>
      <c r="J24" s="51"/>
      <c r="K24" s="51"/>
      <c r="L24" s="51"/>
      <c r="M24" s="58"/>
    </row>
    <row r="25" spans="2:13" ht="18.75" x14ac:dyDescent="0.3">
      <c r="B25" s="57"/>
      <c r="C25" s="161" t="s">
        <v>241</v>
      </c>
      <c r="D25" s="186"/>
      <c r="E25" s="186"/>
      <c r="F25" s="51"/>
      <c r="G25" s="51"/>
      <c r="H25" s="51"/>
      <c r="I25" s="51"/>
      <c r="J25" s="51"/>
      <c r="K25" s="51"/>
      <c r="L25" s="51"/>
      <c r="M25" s="58"/>
    </row>
    <row r="26" spans="2:13" ht="21" x14ac:dyDescent="0.35">
      <c r="B26" s="57"/>
      <c r="C26" s="131"/>
      <c r="D26" s="51"/>
      <c r="E26" s="51"/>
      <c r="F26" s="51"/>
      <c r="G26" s="51"/>
      <c r="H26" s="51"/>
      <c r="I26" s="51"/>
      <c r="J26" s="51"/>
      <c r="K26" s="51"/>
      <c r="L26" s="51"/>
      <c r="M26" s="58"/>
    </row>
    <row r="27" spans="2:13" ht="21.75" thickBot="1" x14ac:dyDescent="0.4">
      <c r="B27" s="57"/>
      <c r="C27" s="162" t="s">
        <v>103</v>
      </c>
      <c r="D27" s="51"/>
      <c r="E27" s="51"/>
      <c r="F27" s="51"/>
      <c r="G27" s="51"/>
      <c r="H27" s="51"/>
      <c r="I27" s="51"/>
      <c r="J27" s="51"/>
      <c r="K27" s="51"/>
      <c r="L27" s="51"/>
      <c r="M27" s="58"/>
    </row>
    <row r="28" spans="2:13" ht="21" customHeight="1" x14ac:dyDescent="0.25">
      <c r="B28" s="57"/>
      <c r="C28" s="257" t="s">
        <v>228</v>
      </c>
      <c r="D28" s="258"/>
      <c r="E28" s="258"/>
      <c r="F28" s="258"/>
      <c r="G28" s="258"/>
      <c r="H28" s="258"/>
      <c r="I28" s="258"/>
      <c r="J28" s="258"/>
      <c r="K28" s="258"/>
      <c r="L28" s="259"/>
      <c r="M28" s="58"/>
    </row>
    <row r="29" spans="2:13" ht="14.45" customHeight="1" x14ac:dyDescent="0.25">
      <c r="B29" s="57"/>
      <c r="C29" s="260"/>
      <c r="D29" s="261"/>
      <c r="E29" s="261"/>
      <c r="F29" s="261"/>
      <c r="G29" s="261"/>
      <c r="H29" s="261"/>
      <c r="I29" s="261"/>
      <c r="J29" s="261"/>
      <c r="K29" s="261"/>
      <c r="L29" s="262"/>
      <c r="M29" s="58"/>
    </row>
    <row r="30" spans="2:13" ht="21" customHeight="1" x14ac:dyDescent="0.25">
      <c r="B30" s="57"/>
      <c r="C30" s="260"/>
      <c r="D30" s="261"/>
      <c r="E30" s="261"/>
      <c r="F30" s="261"/>
      <c r="G30" s="261"/>
      <c r="H30" s="261"/>
      <c r="I30" s="261"/>
      <c r="J30" s="261"/>
      <c r="K30" s="261"/>
      <c r="L30" s="262"/>
      <c r="M30" s="58"/>
    </row>
    <row r="31" spans="2:13" ht="21" customHeight="1" x14ac:dyDescent="0.25">
      <c r="B31" s="57"/>
      <c r="C31" s="260"/>
      <c r="D31" s="261"/>
      <c r="E31" s="261"/>
      <c r="F31" s="261"/>
      <c r="G31" s="261"/>
      <c r="H31" s="261"/>
      <c r="I31" s="261"/>
      <c r="J31" s="261"/>
      <c r="K31" s="261"/>
      <c r="L31" s="262"/>
      <c r="M31" s="58"/>
    </row>
    <row r="32" spans="2:13" ht="21" customHeight="1" x14ac:dyDescent="0.25">
      <c r="B32" s="57"/>
      <c r="C32" s="260"/>
      <c r="D32" s="261"/>
      <c r="E32" s="261"/>
      <c r="F32" s="261"/>
      <c r="G32" s="261"/>
      <c r="H32" s="261"/>
      <c r="I32" s="261"/>
      <c r="J32" s="261"/>
      <c r="K32" s="261"/>
      <c r="L32" s="262"/>
      <c r="M32" s="58"/>
    </row>
    <row r="33" spans="2:13" ht="21" customHeight="1" x14ac:dyDescent="0.25">
      <c r="B33" s="57"/>
      <c r="C33" s="260"/>
      <c r="D33" s="261"/>
      <c r="E33" s="261"/>
      <c r="F33" s="261"/>
      <c r="G33" s="261"/>
      <c r="H33" s="261"/>
      <c r="I33" s="261"/>
      <c r="J33" s="261"/>
      <c r="K33" s="261"/>
      <c r="L33" s="262"/>
      <c r="M33" s="58"/>
    </row>
    <row r="34" spans="2:13" ht="21" customHeight="1" x14ac:dyDescent="0.25">
      <c r="B34" s="57"/>
      <c r="C34" s="260"/>
      <c r="D34" s="261"/>
      <c r="E34" s="261"/>
      <c r="F34" s="261"/>
      <c r="G34" s="261"/>
      <c r="H34" s="261"/>
      <c r="I34" s="261"/>
      <c r="J34" s="261"/>
      <c r="K34" s="261"/>
      <c r="L34" s="262"/>
      <c r="M34" s="58"/>
    </row>
    <row r="35" spans="2:13" ht="21" customHeight="1" x14ac:dyDescent="0.25">
      <c r="B35" s="57"/>
      <c r="C35" s="260"/>
      <c r="D35" s="261"/>
      <c r="E35" s="261"/>
      <c r="F35" s="261"/>
      <c r="G35" s="261"/>
      <c r="H35" s="261"/>
      <c r="I35" s="261"/>
      <c r="J35" s="261"/>
      <c r="K35" s="261"/>
      <c r="L35" s="262"/>
      <c r="M35" s="58"/>
    </row>
    <row r="36" spans="2:13" ht="32.450000000000003" customHeight="1" thickBot="1" x14ac:dyDescent="0.3">
      <c r="B36" s="57"/>
      <c r="C36" s="263"/>
      <c r="D36" s="264"/>
      <c r="E36" s="264"/>
      <c r="F36" s="264"/>
      <c r="G36" s="264"/>
      <c r="H36" s="264"/>
      <c r="I36" s="264"/>
      <c r="J36" s="264"/>
      <c r="K36" s="264"/>
      <c r="L36" s="265"/>
      <c r="M36" s="58"/>
    </row>
    <row r="37" spans="2:13" ht="12" customHeight="1" x14ac:dyDescent="0.25">
      <c r="B37" s="57"/>
      <c r="C37" s="149"/>
      <c r="D37" s="149"/>
      <c r="E37" s="149"/>
      <c r="F37" s="149"/>
      <c r="G37" s="149"/>
      <c r="H37" s="149"/>
      <c r="I37" s="149"/>
      <c r="J37" s="149"/>
      <c r="K37" s="149"/>
      <c r="L37" s="149"/>
      <c r="M37" s="58"/>
    </row>
    <row r="38" spans="2:13" ht="21.75" thickBot="1" x14ac:dyDescent="0.4">
      <c r="B38" s="72"/>
      <c r="C38" s="162" t="s">
        <v>86</v>
      </c>
      <c r="D38" s="65"/>
      <c r="E38" s="65"/>
      <c r="F38" s="65"/>
      <c r="G38" s="65"/>
      <c r="H38" s="55"/>
      <c r="I38" s="55"/>
      <c r="J38" s="55"/>
      <c r="K38" s="55"/>
      <c r="L38" s="55"/>
      <c r="M38" s="71"/>
    </row>
    <row r="39" spans="2:13" x14ac:dyDescent="0.25">
      <c r="B39" s="72"/>
      <c r="C39" s="283" t="s">
        <v>129</v>
      </c>
      <c r="D39" s="284"/>
      <c r="E39" s="284"/>
      <c r="F39" s="284"/>
      <c r="G39" s="284"/>
      <c r="H39" s="284"/>
      <c r="I39" s="284"/>
      <c r="J39" s="284"/>
      <c r="K39" s="284"/>
      <c r="L39" s="285"/>
      <c r="M39" s="71"/>
    </row>
    <row r="40" spans="2:13" x14ac:dyDescent="0.25">
      <c r="B40" s="72"/>
      <c r="C40" s="286"/>
      <c r="D40" s="287"/>
      <c r="E40" s="287"/>
      <c r="F40" s="287"/>
      <c r="G40" s="287"/>
      <c r="H40" s="287"/>
      <c r="I40" s="287"/>
      <c r="J40" s="287"/>
      <c r="K40" s="287"/>
      <c r="L40" s="288"/>
      <c r="M40" s="71"/>
    </row>
    <row r="41" spans="2:13" ht="15.75" thickBot="1" x14ac:dyDescent="0.3">
      <c r="B41" s="72"/>
      <c r="C41" s="289"/>
      <c r="D41" s="290"/>
      <c r="E41" s="290"/>
      <c r="F41" s="290"/>
      <c r="G41" s="290"/>
      <c r="H41" s="290"/>
      <c r="I41" s="290"/>
      <c r="J41" s="290"/>
      <c r="K41" s="290"/>
      <c r="L41" s="291"/>
      <c r="M41" s="71"/>
    </row>
    <row r="42" spans="2:13" x14ac:dyDescent="0.25">
      <c r="B42" s="72"/>
      <c r="C42" s="150"/>
      <c r="D42" s="150"/>
      <c r="E42" s="150"/>
      <c r="F42" s="150"/>
      <c r="G42" s="150"/>
      <c r="H42" s="150"/>
      <c r="I42" s="150"/>
      <c r="J42" s="150"/>
      <c r="K42" s="150"/>
      <c r="L42" s="150"/>
      <c r="M42" s="71"/>
    </row>
    <row r="43" spans="2:13" ht="21.75" thickBot="1" x14ac:dyDescent="0.4">
      <c r="B43" s="72"/>
      <c r="C43" s="162" t="s">
        <v>96</v>
      </c>
      <c r="D43" s="65"/>
      <c r="E43" s="65"/>
      <c r="F43" s="65"/>
      <c r="G43" s="65"/>
      <c r="H43" s="55"/>
      <c r="I43" s="55"/>
      <c r="J43" s="55"/>
      <c r="K43" s="55"/>
      <c r="L43" s="55"/>
      <c r="M43" s="71"/>
    </row>
    <row r="44" spans="2:13" x14ac:dyDescent="0.25">
      <c r="B44" s="72"/>
      <c r="C44" s="283" t="s">
        <v>229</v>
      </c>
      <c r="D44" s="284"/>
      <c r="E44" s="284"/>
      <c r="F44" s="284"/>
      <c r="G44" s="284"/>
      <c r="H44" s="284"/>
      <c r="I44" s="284"/>
      <c r="J44" s="284"/>
      <c r="K44" s="284"/>
      <c r="L44" s="285"/>
      <c r="M44" s="71"/>
    </row>
    <row r="45" spans="2:13" x14ac:dyDescent="0.25">
      <c r="B45" s="72"/>
      <c r="C45" s="286"/>
      <c r="D45" s="287"/>
      <c r="E45" s="287"/>
      <c r="F45" s="287"/>
      <c r="G45" s="287"/>
      <c r="H45" s="287"/>
      <c r="I45" s="287"/>
      <c r="J45" s="287"/>
      <c r="K45" s="287"/>
      <c r="L45" s="288"/>
      <c r="M45" s="71"/>
    </row>
    <row r="46" spans="2:13" x14ac:dyDescent="0.25">
      <c r="B46" s="72"/>
      <c r="C46" s="286"/>
      <c r="D46" s="287"/>
      <c r="E46" s="287"/>
      <c r="F46" s="287"/>
      <c r="G46" s="287"/>
      <c r="H46" s="287"/>
      <c r="I46" s="287"/>
      <c r="J46" s="287"/>
      <c r="K46" s="287"/>
      <c r="L46" s="288"/>
      <c r="M46" s="71"/>
    </row>
    <row r="47" spans="2:13" ht="15.75" thickBot="1" x14ac:dyDescent="0.3">
      <c r="B47" s="72"/>
      <c r="C47" s="289"/>
      <c r="D47" s="290"/>
      <c r="E47" s="290"/>
      <c r="F47" s="290"/>
      <c r="G47" s="290"/>
      <c r="H47" s="290"/>
      <c r="I47" s="290"/>
      <c r="J47" s="290"/>
      <c r="K47" s="290"/>
      <c r="L47" s="291"/>
      <c r="M47" s="71"/>
    </row>
    <row r="48" spans="2:13" x14ac:dyDescent="0.25">
      <c r="B48" s="72"/>
      <c r="C48" s="130"/>
      <c r="D48" s="130"/>
      <c r="E48" s="130"/>
      <c r="F48" s="130"/>
      <c r="G48" s="130"/>
      <c r="H48" s="130"/>
      <c r="I48" s="130"/>
      <c r="J48" s="130"/>
      <c r="K48" s="130"/>
      <c r="L48" s="130"/>
      <c r="M48" s="71"/>
    </row>
    <row r="49" spans="2:13" ht="21.75" thickBot="1" x14ac:dyDescent="0.4">
      <c r="B49" s="72"/>
      <c r="C49" s="131" t="s">
        <v>104</v>
      </c>
      <c r="D49" s="65"/>
      <c r="E49" s="65"/>
      <c r="F49" s="65"/>
      <c r="G49" s="65"/>
      <c r="H49" s="55"/>
      <c r="I49" s="55"/>
      <c r="J49" s="55"/>
      <c r="K49" s="55"/>
      <c r="L49" s="55"/>
      <c r="M49" s="71"/>
    </row>
    <row r="50" spans="2:13" x14ac:dyDescent="0.25">
      <c r="B50" s="72"/>
      <c r="C50" s="266" t="s">
        <v>34</v>
      </c>
      <c r="D50" s="267"/>
      <c r="E50" s="267"/>
      <c r="F50" s="267"/>
      <c r="G50" s="267"/>
      <c r="H50" s="267"/>
      <c r="I50" s="267"/>
      <c r="J50" s="267"/>
      <c r="K50" s="267"/>
      <c r="L50" s="268"/>
      <c r="M50" s="71"/>
    </row>
    <row r="51" spans="2:13" ht="14.45" customHeight="1" x14ac:dyDescent="0.25">
      <c r="B51" s="72"/>
      <c r="C51" s="272" t="s">
        <v>106</v>
      </c>
      <c r="D51" s="273"/>
      <c r="E51" s="273"/>
      <c r="F51" s="273"/>
      <c r="G51" s="273"/>
      <c r="H51" s="273"/>
      <c r="I51" s="273"/>
      <c r="J51" s="273"/>
      <c r="K51" s="273"/>
      <c r="L51" s="274"/>
      <c r="M51" s="71"/>
    </row>
    <row r="52" spans="2:13" x14ac:dyDescent="0.25">
      <c r="B52" s="72"/>
      <c r="C52" s="272"/>
      <c r="D52" s="273"/>
      <c r="E52" s="273"/>
      <c r="F52" s="273"/>
      <c r="G52" s="273"/>
      <c r="H52" s="273"/>
      <c r="I52" s="273"/>
      <c r="J52" s="273"/>
      <c r="K52" s="273"/>
      <c r="L52" s="274"/>
      <c r="M52" s="71"/>
    </row>
    <row r="53" spans="2:13" x14ac:dyDescent="0.25">
      <c r="B53" s="72"/>
      <c r="C53" s="175"/>
      <c r="D53" s="176"/>
      <c r="E53" s="176"/>
      <c r="F53" s="176"/>
      <c r="G53" s="176"/>
      <c r="H53" s="176"/>
      <c r="I53" s="176"/>
      <c r="J53" s="176"/>
      <c r="K53" s="176"/>
      <c r="L53" s="177"/>
      <c r="M53" s="71"/>
    </row>
    <row r="54" spans="2:13" ht="135" customHeight="1" x14ac:dyDescent="0.25">
      <c r="B54" s="72"/>
      <c r="C54" s="298" t="s">
        <v>230</v>
      </c>
      <c r="D54" s="299"/>
      <c r="E54" s="299"/>
      <c r="F54" s="299"/>
      <c r="G54" s="299"/>
      <c r="H54" s="299"/>
      <c r="I54" s="299"/>
      <c r="J54" s="299"/>
      <c r="K54" s="299"/>
      <c r="L54" s="300"/>
      <c r="M54" s="71"/>
    </row>
    <row r="55" spans="2:13" x14ac:dyDescent="0.25">
      <c r="B55" s="72"/>
      <c r="C55" s="301" t="s">
        <v>130</v>
      </c>
      <c r="D55" s="302"/>
      <c r="E55" s="275" t="s">
        <v>59</v>
      </c>
      <c r="F55" s="275"/>
      <c r="G55" s="275"/>
      <c r="H55" s="275"/>
      <c r="I55" s="275"/>
      <c r="J55" s="275"/>
      <c r="K55" s="275"/>
      <c r="L55" s="276"/>
      <c r="M55" s="71"/>
    </row>
    <row r="56" spans="2:13" x14ac:dyDescent="0.25">
      <c r="B56" s="72"/>
      <c r="C56" s="178" t="s">
        <v>138</v>
      </c>
      <c r="D56" s="179"/>
      <c r="E56" s="168"/>
      <c r="F56" s="168"/>
      <c r="G56" s="168"/>
      <c r="H56" s="168"/>
      <c r="I56" s="168"/>
      <c r="J56" s="168"/>
      <c r="K56" s="168"/>
      <c r="L56" s="169"/>
      <c r="M56" s="71"/>
    </row>
    <row r="57" spans="2:13" x14ac:dyDescent="0.25">
      <c r="B57" s="72"/>
      <c r="C57" s="301"/>
      <c r="D57" s="302"/>
      <c r="E57" s="302"/>
      <c r="F57" s="302"/>
      <c r="G57" s="302"/>
      <c r="H57" s="302"/>
      <c r="I57" s="302"/>
      <c r="J57" s="302"/>
      <c r="K57" s="302"/>
      <c r="L57" s="309"/>
      <c r="M57" s="71"/>
    </row>
    <row r="58" spans="2:13" ht="17.45" customHeight="1" x14ac:dyDescent="0.25">
      <c r="B58" s="72"/>
      <c r="C58" s="303" t="s">
        <v>120</v>
      </c>
      <c r="D58" s="304"/>
      <c r="E58" s="304"/>
      <c r="F58" s="304"/>
      <c r="G58" s="304"/>
      <c r="H58" s="304"/>
      <c r="I58" s="304"/>
      <c r="J58" s="304"/>
      <c r="K58" s="304"/>
      <c r="L58" s="305"/>
      <c r="M58" s="71"/>
    </row>
    <row r="59" spans="2:13" x14ac:dyDescent="0.25">
      <c r="B59" s="72"/>
      <c r="C59" s="303"/>
      <c r="D59" s="304"/>
      <c r="E59" s="304"/>
      <c r="F59" s="304"/>
      <c r="G59" s="304"/>
      <c r="H59" s="304"/>
      <c r="I59" s="304"/>
      <c r="J59" s="304"/>
      <c r="K59" s="304"/>
      <c r="L59" s="305"/>
      <c r="M59" s="71"/>
    </row>
    <row r="60" spans="2:13" x14ac:dyDescent="0.25">
      <c r="B60" s="72"/>
      <c r="C60" s="303"/>
      <c r="D60" s="304"/>
      <c r="E60" s="304"/>
      <c r="F60" s="304"/>
      <c r="G60" s="304"/>
      <c r="H60" s="304"/>
      <c r="I60" s="304"/>
      <c r="J60" s="304"/>
      <c r="K60" s="304"/>
      <c r="L60" s="305"/>
      <c r="M60" s="71"/>
    </row>
    <row r="61" spans="2:13" ht="14.45" customHeight="1" x14ac:dyDescent="0.25">
      <c r="B61" s="72"/>
      <c r="C61" s="303" t="s">
        <v>231</v>
      </c>
      <c r="D61" s="304"/>
      <c r="E61" s="304"/>
      <c r="F61" s="304"/>
      <c r="G61" s="304"/>
      <c r="H61" s="304"/>
      <c r="I61" s="304"/>
      <c r="J61" s="304"/>
      <c r="K61" s="304"/>
      <c r="L61" s="305"/>
      <c r="M61" s="71"/>
    </row>
    <row r="62" spans="2:13" x14ac:dyDescent="0.25">
      <c r="B62" s="72"/>
      <c r="C62" s="303"/>
      <c r="D62" s="304"/>
      <c r="E62" s="304"/>
      <c r="F62" s="304"/>
      <c r="G62" s="304"/>
      <c r="H62" s="304"/>
      <c r="I62" s="304"/>
      <c r="J62" s="304"/>
      <c r="K62" s="304"/>
      <c r="L62" s="305"/>
      <c r="M62" s="71"/>
    </row>
    <row r="63" spans="2:13" x14ac:dyDescent="0.25">
      <c r="B63" s="72"/>
      <c r="C63" s="303"/>
      <c r="D63" s="304"/>
      <c r="E63" s="304"/>
      <c r="F63" s="304"/>
      <c r="G63" s="304"/>
      <c r="H63" s="304"/>
      <c r="I63" s="304"/>
      <c r="J63" s="304"/>
      <c r="K63" s="304"/>
      <c r="L63" s="305"/>
      <c r="M63" s="71"/>
    </row>
    <row r="64" spans="2:13" ht="15.75" thickBot="1" x14ac:dyDescent="0.3">
      <c r="B64" s="72"/>
      <c r="C64" s="306"/>
      <c r="D64" s="307"/>
      <c r="E64" s="307"/>
      <c r="F64" s="307"/>
      <c r="G64" s="307"/>
      <c r="H64" s="307"/>
      <c r="I64" s="307"/>
      <c r="J64" s="307"/>
      <c r="K64" s="307"/>
      <c r="L64" s="308"/>
      <c r="M64" s="71"/>
    </row>
    <row r="65" spans="2:13" x14ac:dyDescent="0.25">
      <c r="B65" s="72"/>
      <c r="C65" s="165"/>
      <c r="D65" s="165"/>
      <c r="E65" s="165"/>
      <c r="F65" s="165"/>
      <c r="G65" s="165"/>
      <c r="H65" s="165"/>
      <c r="I65" s="165"/>
      <c r="J65" s="165"/>
      <c r="K65" s="165"/>
      <c r="L65" s="165"/>
      <c r="M65" s="71"/>
    </row>
    <row r="66" spans="2:13" ht="27.6" customHeight="1" thickBot="1" x14ac:dyDescent="0.4">
      <c r="B66" s="72"/>
      <c r="C66" s="131" t="s">
        <v>107</v>
      </c>
      <c r="D66" s="131"/>
      <c r="E66" s="131"/>
      <c r="F66" s="131"/>
      <c r="G66" s="131"/>
      <c r="H66" s="131"/>
      <c r="I66" s="131"/>
      <c r="J66" s="131"/>
      <c r="K66" s="131"/>
      <c r="L66" s="131"/>
      <c r="M66" s="71"/>
    </row>
    <row r="67" spans="2:13" x14ac:dyDescent="0.25">
      <c r="B67" s="72"/>
      <c r="C67" s="171" t="s">
        <v>155</v>
      </c>
      <c r="D67" s="172"/>
      <c r="E67" s="172"/>
      <c r="F67" s="172"/>
      <c r="G67" s="172"/>
      <c r="H67" s="172"/>
      <c r="I67" s="172"/>
      <c r="J67" s="172"/>
      <c r="K67" s="172"/>
      <c r="L67" s="173"/>
      <c r="M67" s="71"/>
    </row>
    <row r="68" spans="2:13" x14ac:dyDescent="0.25">
      <c r="B68" s="72"/>
      <c r="C68" s="292" t="s">
        <v>132</v>
      </c>
      <c r="D68" s="293"/>
      <c r="E68" s="293"/>
      <c r="F68" s="293"/>
      <c r="G68" s="293"/>
      <c r="H68" s="293"/>
      <c r="I68" s="293"/>
      <c r="J68" s="293"/>
      <c r="K68" s="293"/>
      <c r="L68" s="294"/>
      <c r="M68" s="71"/>
    </row>
    <row r="69" spans="2:13" x14ac:dyDescent="0.25">
      <c r="B69" s="72"/>
      <c r="C69" s="292"/>
      <c r="D69" s="293"/>
      <c r="E69" s="293"/>
      <c r="F69" s="293"/>
      <c r="G69" s="293"/>
      <c r="H69" s="293"/>
      <c r="I69" s="293"/>
      <c r="J69" s="293"/>
      <c r="K69" s="293"/>
      <c r="L69" s="294"/>
      <c r="M69" s="71"/>
    </row>
    <row r="70" spans="2:13" x14ac:dyDescent="0.25">
      <c r="B70" s="72"/>
      <c r="C70" s="292"/>
      <c r="D70" s="293"/>
      <c r="E70" s="293"/>
      <c r="F70" s="293"/>
      <c r="G70" s="293"/>
      <c r="H70" s="293"/>
      <c r="I70" s="293"/>
      <c r="J70" s="293"/>
      <c r="K70" s="293"/>
      <c r="L70" s="294"/>
      <c r="M70" s="71"/>
    </row>
    <row r="71" spans="2:13" x14ac:dyDescent="0.25">
      <c r="B71" s="72"/>
      <c r="C71" s="174" t="s">
        <v>156</v>
      </c>
      <c r="D71" s="180"/>
      <c r="E71" s="180"/>
      <c r="F71" s="180"/>
      <c r="G71" s="180"/>
      <c r="H71" s="180"/>
      <c r="I71" s="180"/>
      <c r="J71" s="180"/>
      <c r="K71" s="180"/>
      <c r="L71" s="181"/>
      <c r="M71" s="71"/>
    </row>
    <row r="72" spans="2:13" x14ac:dyDescent="0.25">
      <c r="B72" s="72"/>
      <c r="C72" s="292" t="s">
        <v>131</v>
      </c>
      <c r="D72" s="293"/>
      <c r="E72" s="293"/>
      <c r="F72" s="293"/>
      <c r="G72" s="293"/>
      <c r="H72" s="293"/>
      <c r="I72" s="293"/>
      <c r="J72" s="293"/>
      <c r="K72" s="293"/>
      <c r="L72" s="294"/>
      <c r="M72" s="71"/>
    </row>
    <row r="73" spans="2:13" x14ac:dyDescent="0.25">
      <c r="B73" s="72"/>
      <c r="C73" s="292"/>
      <c r="D73" s="293"/>
      <c r="E73" s="293"/>
      <c r="F73" s="293"/>
      <c r="G73" s="293"/>
      <c r="H73" s="293"/>
      <c r="I73" s="293"/>
      <c r="J73" s="293"/>
      <c r="K73" s="293"/>
      <c r="L73" s="294"/>
      <c r="M73" s="71"/>
    </row>
    <row r="74" spans="2:13" ht="14.45" customHeight="1" x14ac:dyDescent="0.25">
      <c r="B74" s="72"/>
      <c r="C74" s="272" t="s">
        <v>236</v>
      </c>
      <c r="D74" s="273"/>
      <c r="E74" s="273"/>
      <c r="F74" s="273"/>
      <c r="G74" s="273"/>
      <c r="H74" s="273"/>
      <c r="I74" s="273"/>
      <c r="J74" s="273"/>
      <c r="K74" s="273"/>
      <c r="L74" s="274"/>
      <c r="M74" s="71"/>
    </row>
    <row r="75" spans="2:13" x14ac:dyDescent="0.25">
      <c r="B75" s="72"/>
      <c r="C75" s="272"/>
      <c r="D75" s="273"/>
      <c r="E75" s="273"/>
      <c r="F75" s="273"/>
      <c r="G75" s="273"/>
      <c r="H75" s="273"/>
      <c r="I75" s="273"/>
      <c r="J75" s="273"/>
      <c r="K75" s="273"/>
      <c r="L75" s="274"/>
      <c r="M75" s="71"/>
    </row>
    <row r="76" spans="2:13" x14ac:dyDescent="0.25">
      <c r="B76" s="72"/>
      <c r="C76" s="272"/>
      <c r="D76" s="273"/>
      <c r="E76" s="273"/>
      <c r="F76" s="273"/>
      <c r="G76" s="273"/>
      <c r="H76" s="273"/>
      <c r="I76" s="273"/>
      <c r="J76" s="273"/>
      <c r="K76" s="273"/>
      <c r="L76" s="274"/>
      <c r="M76" s="71"/>
    </row>
    <row r="77" spans="2:13" x14ac:dyDescent="0.25">
      <c r="B77" s="72"/>
      <c r="C77" s="272"/>
      <c r="D77" s="273"/>
      <c r="E77" s="273"/>
      <c r="F77" s="273"/>
      <c r="G77" s="273"/>
      <c r="H77" s="273"/>
      <c r="I77" s="273"/>
      <c r="J77" s="273"/>
      <c r="K77" s="273"/>
      <c r="L77" s="274"/>
      <c r="M77" s="71"/>
    </row>
    <row r="78" spans="2:13" ht="15.75" thickBot="1" x14ac:dyDescent="0.3">
      <c r="B78" s="72"/>
      <c r="C78" s="295"/>
      <c r="D78" s="296"/>
      <c r="E78" s="296"/>
      <c r="F78" s="296"/>
      <c r="G78" s="296"/>
      <c r="H78" s="296"/>
      <c r="I78" s="296"/>
      <c r="J78" s="296"/>
      <c r="K78" s="296"/>
      <c r="L78" s="297"/>
      <c r="M78" s="71"/>
    </row>
    <row r="79" spans="2:13" x14ac:dyDescent="0.25">
      <c r="B79" s="72"/>
      <c r="C79" s="165"/>
      <c r="D79" s="165"/>
      <c r="E79" s="165"/>
      <c r="F79" s="165"/>
      <c r="G79" s="165"/>
      <c r="H79" s="165"/>
      <c r="I79" s="165"/>
      <c r="J79" s="165"/>
      <c r="K79" s="165"/>
      <c r="L79" s="165"/>
      <c r="M79" s="71"/>
    </row>
    <row r="80" spans="2:13" x14ac:dyDescent="0.25">
      <c r="B80" s="72"/>
      <c r="C80" s="65"/>
      <c r="D80" s="65"/>
      <c r="E80" s="65"/>
      <c r="F80" s="65"/>
      <c r="G80" s="65"/>
      <c r="H80" s="55"/>
      <c r="I80" s="55"/>
      <c r="J80" s="55"/>
      <c r="K80" s="55"/>
      <c r="L80" s="55"/>
      <c r="M80" s="71"/>
    </row>
    <row r="81" spans="2:13" ht="15.75" thickBot="1" x14ac:dyDescent="0.3">
      <c r="B81" s="135"/>
      <c r="C81" s="136"/>
      <c r="D81" s="136"/>
      <c r="E81" s="136"/>
      <c r="F81" s="136"/>
      <c r="G81" s="136"/>
      <c r="H81" s="76"/>
      <c r="I81" s="76"/>
      <c r="J81" s="76"/>
      <c r="K81" s="76"/>
      <c r="L81" s="76"/>
      <c r="M81" s="77"/>
    </row>
    <row r="83" spans="2:13" x14ac:dyDescent="0.25">
      <c r="C83" s="153"/>
    </row>
    <row r="84" spans="2:13" x14ac:dyDescent="0.25">
      <c r="C84" s="151"/>
    </row>
    <row r="85" spans="2:13" x14ac:dyDescent="0.25">
      <c r="C85" s="151"/>
    </row>
    <row r="86" spans="2:13" x14ac:dyDescent="0.25">
      <c r="C86" s="151"/>
    </row>
    <row r="89" spans="2:13" ht="23.25" x14ac:dyDescent="0.25">
      <c r="C89" s="154"/>
    </row>
    <row r="91" spans="2:13" x14ac:dyDescent="0.25">
      <c r="C91" s="152"/>
    </row>
    <row r="93" spans="2:13" ht="23.25" x14ac:dyDescent="0.25">
      <c r="C93" s="154"/>
    </row>
    <row r="95" spans="2:13" x14ac:dyDescent="0.25">
      <c r="C95" s="166"/>
    </row>
    <row r="96" spans="2:13" x14ac:dyDescent="0.25">
      <c r="C96" s="151"/>
    </row>
    <row r="97" spans="3:4" x14ac:dyDescent="0.25">
      <c r="C97" s="166"/>
    </row>
    <row r="100" spans="3:4" x14ac:dyDescent="0.25">
      <c r="C100" s="167"/>
    </row>
    <row r="101" spans="3:4" x14ac:dyDescent="0.25">
      <c r="C101" s="167"/>
    </row>
    <row r="102" spans="3:4" x14ac:dyDescent="0.25">
      <c r="C102" s="155"/>
    </row>
    <row r="103" spans="3:4" x14ac:dyDescent="0.25">
      <c r="C103" s="155"/>
    </row>
    <row r="104" spans="3:4" x14ac:dyDescent="0.25">
      <c r="C104" s="155"/>
      <c r="D104" s="155"/>
    </row>
    <row r="105" spans="3:4" x14ac:dyDescent="0.25">
      <c r="C105" s="155"/>
      <c r="D105" s="155"/>
    </row>
    <row r="106" spans="3:4" x14ac:dyDescent="0.25">
      <c r="C106" s="155"/>
      <c r="D106" s="155"/>
    </row>
  </sheetData>
  <sheetProtection sort="0" autoFilter="0"/>
  <mergeCells count="19">
    <mergeCell ref="C68:L70"/>
    <mergeCell ref="C72:L73"/>
    <mergeCell ref="C74:L78"/>
    <mergeCell ref="C54:L54"/>
    <mergeCell ref="C55:D55"/>
    <mergeCell ref="E55:L55"/>
    <mergeCell ref="C58:L60"/>
    <mergeCell ref="C61:L64"/>
    <mergeCell ref="C57:L57"/>
    <mergeCell ref="C51:L52"/>
    <mergeCell ref="D12:J12"/>
    <mergeCell ref="C14:J17"/>
    <mergeCell ref="C44:L47"/>
    <mergeCell ref="C39:L41"/>
    <mergeCell ref="C8:J8"/>
    <mergeCell ref="C28:L36"/>
    <mergeCell ref="C50:L50"/>
    <mergeCell ref="C9:J9"/>
    <mergeCell ref="C11:J11"/>
  </mergeCells>
  <hyperlinks>
    <hyperlink ref="C9" r:id="rId1" display="www.zonmw.nl/nl/subsidies/voorwaarden-en-financien/" xr:uid="{13E6108B-96AF-4A5E-9B70-1CF05C8DB288}"/>
    <hyperlink ref="C9:D9" r:id="rId2" display="NWO Subsidieregeling 2017" xr:uid="{C2AF61FA-6993-4826-B473-53FD1C255252}"/>
    <hyperlink ref="E55" r:id="rId3" xr:uid="{45D05F14-AEEF-4139-BD96-C72F6C71F7D5}"/>
    <hyperlink ref="C12" r:id="rId4" xr:uid="{D3137AFE-F2CE-475E-A530-A1FF805DF8A3}"/>
    <hyperlink ref="D12:F12" r:id="rId5" display="(English version)" xr:uid="{B0623A0E-EB61-439C-9E76-6B466E98E60A}"/>
    <hyperlink ref="C9:J9" r:id="rId6" display="NWO Subsidieregeling 2017" xr:uid="{713E064F-8324-4ACC-880F-9FBF4C616BC4}"/>
    <hyperlink ref="D12:J12" r:id="rId7" display="(English version)" xr:uid="{142348BA-502E-47DD-AC98-DCD52768ECF4}"/>
    <hyperlink ref="C22" r:id="rId8" xr:uid="{B924564B-3ED7-47CB-B68F-A3D545A32F06}"/>
  </hyperlinks>
  <pageMargins left="0.7" right="0.7" top="0.75" bottom="0.75" header="0.3" footer="0.3"/>
  <pageSetup paperSize="9" orientation="portrait" r:id="rId9"/>
  <drawing r:id="rId10"/>
  <legacyDrawing r:id="rId1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B1:AD124"/>
  <sheetViews>
    <sheetView zoomScale="85" zoomScaleNormal="85" zoomScaleSheetLayoutView="90" workbookViewId="0">
      <selection activeCell="M121" sqref="M121"/>
    </sheetView>
  </sheetViews>
  <sheetFormatPr defaultColWidth="8.85546875" defaultRowHeight="15" x14ac:dyDescent="0.25"/>
  <cols>
    <col min="1" max="1" width="2.85546875" customWidth="1"/>
    <col min="2" max="2" width="6.7109375" customWidth="1"/>
    <col min="3" max="3" width="50.42578125" customWidth="1"/>
    <col min="4" max="4" width="44.7109375" customWidth="1"/>
    <col min="5" max="5" width="17" customWidth="1"/>
    <col min="6" max="6" width="14.5703125" customWidth="1"/>
    <col min="7" max="7" width="17.42578125" customWidth="1"/>
    <col min="8" max="12" width="12.7109375" customWidth="1"/>
    <col min="13" max="13" width="20" bestFit="1" customWidth="1"/>
    <col min="14" max="14" width="11.28515625" customWidth="1"/>
    <col min="15" max="15" width="2.85546875" customWidth="1"/>
    <col min="16" max="16" width="11.7109375" customWidth="1"/>
    <col min="17" max="17" width="11.28515625" customWidth="1"/>
    <col min="18" max="19" width="10.28515625" customWidth="1"/>
    <col min="20" max="20" width="11.140625" customWidth="1"/>
    <col min="21" max="21" width="10.7109375" customWidth="1"/>
    <col min="22" max="22" width="10" customWidth="1"/>
    <col min="23" max="23" width="10.5703125" customWidth="1"/>
    <col min="24" max="24" width="19.42578125" customWidth="1"/>
    <col min="25" max="25" width="11.140625" customWidth="1"/>
    <col min="26" max="26" width="10.7109375" customWidth="1"/>
    <col min="27" max="27" width="9.7109375" customWidth="1"/>
    <col min="28" max="28" width="10.5703125" customWidth="1"/>
    <col min="29" max="29" width="10" customWidth="1"/>
    <col min="30" max="30" width="10.7109375" customWidth="1"/>
  </cols>
  <sheetData>
    <row r="1" spans="2:30" ht="15.75" thickBot="1" x14ac:dyDescent="0.3"/>
    <row r="2" spans="2:30" x14ac:dyDescent="0.25">
      <c r="B2" s="101"/>
      <c r="C2" s="70"/>
      <c r="D2" s="70"/>
      <c r="E2" s="70"/>
      <c r="F2" s="70"/>
      <c r="G2" s="70"/>
      <c r="H2" s="70"/>
      <c r="I2" s="70"/>
      <c r="J2" s="70"/>
      <c r="K2" s="70"/>
      <c r="L2" s="70"/>
      <c r="M2" s="70"/>
      <c r="N2" s="102"/>
      <c r="O2" s="143"/>
      <c r="R2" s="24"/>
      <c r="S2" s="24"/>
    </row>
    <row r="3" spans="2:30" ht="18.75" x14ac:dyDescent="0.3">
      <c r="B3" s="72"/>
      <c r="C3" s="63" t="s">
        <v>147</v>
      </c>
      <c r="D3" s="63"/>
      <c r="E3" s="63"/>
      <c r="F3" s="55"/>
      <c r="G3" s="55"/>
      <c r="H3" s="55"/>
      <c r="I3" s="55"/>
      <c r="J3" s="55"/>
      <c r="K3" s="55"/>
      <c r="L3" s="55"/>
      <c r="M3" s="55"/>
      <c r="N3" s="71"/>
      <c r="O3" s="143"/>
      <c r="R3" s="25"/>
      <c r="S3" s="25"/>
    </row>
    <row r="4" spans="2:30" ht="15.75" x14ac:dyDescent="0.25">
      <c r="B4" s="72"/>
      <c r="C4" s="64" t="s">
        <v>14</v>
      </c>
      <c r="D4" s="64"/>
      <c r="E4" s="64"/>
      <c r="F4" s="55"/>
      <c r="G4" s="55"/>
      <c r="H4" s="55"/>
      <c r="I4" s="55"/>
      <c r="J4" s="55"/>
      <c r="K4" s="55"/>
      <c r="L4" s="55"/>
      <c r="M4" s="55"/>
      <c r="N4" s="71"/>
      <c r="O4" s="143"/>
      <c r="R4" s="25"/>
      <c r="S4" s="25"/>
    </row>
    <row r="5" spans="2:30" ht="15.75" thickBot="1" x14ac:dyDescent="0.3">
      <c r="B5" s="72"/>
      <c r="C5" s="55"/>
      <c r="D5" s="55"/>
      <c r="E5" s="55"/>
      <c r="F5" s="55"/>
      <c r="G5" s="55"/>
      <c r="H5" s="55"/>
      <c r="I5" s="55"/>
      <c r="J5" s="55"/>
      <c r="K5" s="55"/>
      <c r="L5" s="55"/>
      <c r="M5" s="55"/>
      <c r="N5" s="71"/>
      <c r="O5" s="143"/>
      <c r="R5" s="26"/>
      <c r="S5" s="26"/>
    </row>
    <row r="6" spans="2:30" ht="24.6" customHeight="1" thickBot="1" x14ac:dyDescent="0.3">
      <c r="B6" s="72"/>
      <c r="C6" s="142" t="s">
        <v>0</v>
      </c>
      <c r="D6" s="342"/>
      <c r="E6" s="343"/>
      <c r="F6" s="343"/>
      <c r="G6" s="343"/>
      <c r="H6" s="343"/>
      <c r="I6" s="344"/>
      <c r="J6" s="55"/>
      <c r="K6" s="55"/>
      <c r="L6" s="55"/>
      <c r="M6" s="55"/>
      <c r="N6" s="71"/>
      <c r="O6" s="143"/>
      <c r="R6" s="24"/>
      <c r="S6" s="24"/>
    </row>
    <row r="7" spans="2:30" ht="39.6" customHeight="1" thickBot="1" x14ac:dyDescent="0.3">
      <c r="B7" s="72"/>
      <c r="C7" s="142" t="s">
        <v>102</v>
      </c>
      <c r="D7" s="345"/>
      <c r="E7" s="346"/>
      <c r="F7" s="346"/>
      <c r="G7" s="346"/>
      <c r="H7" s="346"/>
      <c r="I7" s="347"/>
      <c r="J7" s="55"/>
      <c r="K7" s="55"/>
      <c r="L7" s="55"/>
      <c r="M7" s="55"/>
      <c r="N7" s="71"/>
      <c r="O7" s="143"/>
      <c r="R7" s="27"/>
      <c r="S7" s="27"/>
    </row>
    <row r="8" spans="2:30" ht="24" customHeight="1" thickBot="1" x14ac:dyDescent="0.3">
      <c r="B8" s="72"/>
      <c r="C8" s="142" t="s">
        <v>60</v>
      </c>
      <c r="D8" s="348"/>
      <c r="E8" s="349"/>
      <c r="F8" s="349"/>
      <c r="G8" s="349"/>
      <c r="H8" s="349"/>
      <c r="I8" s="350"/>
      <c r="J8" s="55"/>
      <c r="K8" s="55"/>
      <c r="L8" s="55"/>
      <c r="M8" s="55"/>
      <c r="N8" s="71"/>
      <c r="O8" s="143"/>
      <c r="R8" s="27"/>
      <c r="S8" s="27"/>
    </row>
    <row r="9" spans="2:30" x14ac:dyDescent="0.25">
      <c r="B9" s="72"/>
      <c r="C9" s="65"/>
      <c r="D9" s="65"/>
      <c r="E9" s="65"/>
      <c r="F9" s="65"/>
      <c r="G9" s="65"/>
      <c r="H9" s="65"/>
      <c r="I9" s="55"/>
      <c r="J9" s="55"/>
      <c r="K9" s="55"/>
      <c r="L9" s="55"/>
      <c r="M9" s="55"/>
      <c r="N9" s="71"/>
      <c r="O9" s="143"/>
      <c r="R9" s="28"/>
      <c r="S9" s="28"/>
    </row>
    <row r="10" spans="2:30" x14ac:dyDescent="0.25">
      <c r="B10" s="72"/>
      <c r="C10" s="195" t="s">
        <v>151</v>
      </c>
      <c r="D10" s="65"/>
      <c r="E10" s="65"/>
      <c r="F10" s="65"/>
      <c r="G10" s="65"/>
      <c r="H10" s="65"/>
      <c r="I10" s="55"/>
      <c r="J10" s="55"/>
      <c r="K10" s="55"/>
      <c r="L10" s="55"/>
      <c r="M10" s="55"/>
      <c r="N10" s="71"/>
      <c r="O10" s="143"/>
      <c r="P10" s="315" t="s">
        <v>227</v>
      </c>
      <c r="Q10" s="316"/>
      <c r="R10" s="316"/>
      <c r="S10" s="316"/>
      <c r="T10" s="316"/>
      <c r="U10" s="316"/>
      <c r="V10" s="316"/>
      <c r="W10" s="316"/>
      <c r="X10" s="316"/>
      <c r="Y10" s="316"/>
      <c r="Z10" s="316"/>
      <c r="AA10" s="316"/>
      <c r="AB10" s="316"/>
      <c r="AC10" s="316"/>
      <c r="AD10" s="317"/>
    </row>
    <row r="11" spans="2:30" ht="16.5" thickBot="1" x14ac:dyDescent="0.3">
      <c r="B11" s="72"/>
      <c r="C11" s="64" t="s">
        <v>108</v>
      </c>
      <c r="D11" s="64"/>
      <c r="E11" s="64"/>
      <c r="F11" s="55"/>
      <c r="G11" s="55"/>
      <c r="H11" s="55"/>
      <c r="I11" s="55"/>
      <c r="J11" s="55"/>
      <c r="K11" s="55"/>
      <c r="L11" s="55"/>
      <c r="M11" s="55"/>
      <c r="N11" s="71"/>
      <c r="O11" s="143"/>
      <c r="P11" s="144"/>
      <c r="Q11" s="51"/>
      <c r="R11" s="112" t="s">
        <v>212</v>
      </c>
      <c r="S11" s="145"/>
      <c r="T11" s="51"/>
      <c r="U11" s="51"/>
      <c r="V11" s="51"/>
      <c r="W11" s="51"/>
      <c r="X11" s="112" t="s">
        <v>81</v>
      </c>
      <c r="Y11" s="112" t="s">
        <v>80</v>
      </c>
      <c r="Z11" s="51"/>
      <c r="AA11" s="51"/>
      <c r="AB11" s="51"/>
      <c r="AC11" s="201"/>
      <c r="AD11" s="110"/>
    </row>
    <row r="12" spans="2:30" ht="45.75" thickBot="1" x14ac:dyDescent="0.3">
      <c r="B12" s="57"/>
      <c r="C12" s="29" t="s">
        <v>35</v>
      </c>
      <c r="D12" s="104" t="s">
        <v>116</v>
      </c>
      <c r="E12" s="189" t="s">
        <v>148</v>
      </c>
      <c r="F12" s="31" t="s">
        <v>9</v>
      </c>
      <c r="G12" s="30" t="s">
        <v>25</v>
      </c>
      <c r="H12" s="48" t="s">
        <v>38</v>
      </c>
      <c r="I12" s="48" t="s">
        <v>39</v>
      </c>
      <c r="J12" s="48" t="s">
        <v>40</v>
      </c>
      <c r="K12" s="48" t="s">
        <v>41</v>
      </c>
      <c r="L12" s="48" t="s">
        <v>42</v>
      </c>
      <c r="M12" s="97" t="s">
        <v>15</v>
      </c>
      <c r="N12" s="58"/>
      <c r="P12" s="146" t="s">
        <v>10</v>
      </c>
      <c r="Q12" s="117" t="s">
        <v>27</v>
      </c>
      <c r="R12" s="118" t="s">
        <v>74</v>
      </c>
      <c r="S12" s="119" t="s">
        <v>75</v>
      </c>
      <c r="T12" s="119" t="s">
        <v>33</v>
      </c>
      <c r="U12" s="119" t="s">
        <v>32</v>
      </c>
      <c r="V12" s="119" t="s">
        <v>210</v>
      </c>
      <c r="W12" s="119" t="s">
        <v>211</v>
      </c>
      <c r="X12" s="118" t="s">
        <v>31</v>
      </c>
      <c r="Y12" s="118" t="s">
        <v>76</v>
      </c>
      <c r="Z12" s="119" t="s">
        <v>77</v>
      </c>
      <c r="AA12" s="119" t="s">
        <v>78</v>
      </c>
      <c r="AB12" s="119" t="s">
        <v>79</v>
      </c>
      <c r="AC12" s="119" t="s">
        <v>218</v>
      </c>
      <c r="AD12" s="120" t="s">
        <v>219</v>
      </c>
    </row>
    <row r="13" spans="2:30" x14ac:dyDescent="0.25">
      <c r="B13" s="57"/>
      <c r="C13" s="13"/>
      <c r="D13" s="217"/>
      <c r="E13" s="193"/>
      <c r="F13" s="210"/>
      <c r="G13" s="6"/>
      <c r="H13" s="8"/>
      <c r="I13" s="8"/>
      <c r="J13" s="8"/>
      <c r="K13" s="8"/>
      <c r="L13" s="8"/>
      <c r="M13" s="79">
        <f>SUM(H13:L13)</f>
        <v>0</v>
      </c>
      <c r="N13" s="58"/>
      <c r="P13" s="147">
        <f>($G13/12)*$F13</f>
        <v>0</v>
      </c>
      <c r="Q13" s="116">
        <f t="shared" ref="Q13:Q24" si="0">G13*F13</f>
        <v>0</v>
      </c>
      <c r="R13" s="202" t="str">
        <f>IF(AND($C13=Background!$B$3,'BUDGET FORM'!$Q13&lt;Background!$F$3),"FOUT","OK")</f>
        <v>OK</v>
      </c>
      <c r="S13" s="203" t="str">
        <f>IF(AND($C13=Background!$B$3,'BUDGET FORM'!$Q13&gt;Background!$E$3), "FOUT", "OK")</f>
        <v>OK</v>
      </c>
      <c r="T13" s="203" t="str">
        <f>IF(AND($C13=Background!$B$4,'BUDGET FORM'!$Q13&lt;Background!$F$4), "FOUT", "OK")</f>
        <v>OK</v>
      </c>
      <c r="U13" s="203" t="str">
        <f>IF(AND($C13=Background!$B$4,'BUDGET FORM'!$Q13&gt;Background!$E$4), "FOUT", "OK")</f>
        <v>OK</v>
      </c>
      <c r="V13" s="203" t="str">
        <f>IF(AND($C13=Background!$B$5,'BUDGET FORM'!$Q13&lt;Background!$F$5), "FOUT", "OK")</f>
        <v>OK</v>
      </c>
      <c r="W13" s="203" t="str">
        <f>IF(AND($C13=Background!$B$5,'BUDGET FORM'!$Q13&gt;Background!$E$5), "FOUT", "OK")</f>
        <v>OK</v>
      </c>
      <c r="X13" s="202" t="str">
        <f>IF(AND($C13=Background!$B$8,'BUDGET FORM'!$Q13&gt;Background!$E$8),"FOUT", "OK")</f>
        <v>OK</v>
      </c>
      <c r="Y13" s="202" t="str">
        <f>IF(AND($C13=Background!$B$6,'BUDGET FORM'!$Q13&lt;Background!$F$6), "FOUT", "OK")</f>
        <v>OK</v>
      </c>
      <c r="Z13" s="203" t="str">
        <f>IF(AND($C13=Background!$B$6,'BUDGET FORM'!$Q13&gt;Background!$E$6), "FOUT", "OK")</f>
        <v>OK</v>
      </c>
      <c r="AA13" s="203" t="str">
        <f>IF(AND($C13=Background!$B$7,'BUDGET FORM'!$Q13&lt;Background!$F$7), "FOUT", "OK")</f>
        <v>OK</v>
      </c>
      <c r="AB13" s="203" t="str">
        <f>IF(AND($C13=Background!$B$7,'BUDGET FORM'!$Q13&gt;Background!$E$7), "FOUT", "OK")</f>
        <v>OK</v>
      </c>
      <c r="AC13" s="203" t="str">
        <f>IF(AND(Background!$C13=Background!$B$9,'BUDGET FORM'!$Q13&lt;Background!$F$9), "FOUT", "OK")</f>
        <v>OK</v>
      </c>
      <c r="AD13" s="204" t="str">
        <f>IF(AND($C13=Background!$B$9,'BUDGET FORM'!$Q13&gt;Background!$E$9), "FOUT", "OK")</f>
        <v>OK</v>
      </c>
    </row>
    <row r="14" spans="2:30" x14ac:dyDescent="0.25">
      <c r="B14" s="57"/>
      <c r="C14" s="13"/>
      <c r="D14" s="218"/>
      <c r="E14" s="190"/>
      <c r="F14" s="210"/>
      <c r="G14" s="6"/>
      <c r="H14" s="8"/>
      <c r="I14" s="8"/>
      <c r="J14" s="8"/>
      <c r="K14" s="8"/>
      <c r="L14" s="8"/>
      <c r="M14" s="79">
        <f t="shared" ref="M14:M24" si="1">SUM(H14:L14)</f>
        <v>0</v>
      </c>
      <c r="N14" s="58"/>
      <c r="P14" s="147">
        <f t="shared" ref="P14:P24" si="2">($G14/12)*$F14</f>
        <v>0</v>
      </c>
      <c r="Q14" s="116">
        <f t="shared" si="0"/>
        <v>0</v>
      </c>
      <c r="R14" s="109" t="str">
        <f>IF(AND($C14=Background!$B$3,'BUDGET FORM'!$Q14&lt;Background!$F$3),"FOUT","OK")</f>
        <v>OK</v>
      </c>
      <c r="S14" s="116" t="str">
        <f>IF(AND($C14=Background!$B$3,'BUDGET FORM'!$Q14&gt;Background!$E$3), "FOUT", "OK")</f>
        <v>OK</v>
      </c>
      <c r="T14" s="116" t="str">
        <f>IF(AND($C14=Background!$B$4,'BUDGET FORM'!$Q14&lt;Background!$F$4), "FOUT", "OK")</f>
        <v>OK</v>
      </c>
      <c r="U14" s="116" t="str">
        <f>IF(AND($C14=Background!$B$4,'BUDGET FORM'!$Q14&gt;Background!$E$4), "FOUT", "OK")</f>
        <v>OK</v>
      </c>
      <c r="V14" s="116" t="str">
        <f>IF(AND($C14=Background!$B$5,'BUDGET FORM'!$Q14&lt;Background!$F$5), "FOUT", "OK")</f>
        <v>OK</v>
      </c>
      <c r="W14" s="116" t="str">
        <f>IF(AND($C14=Background!$B$5,'BUDGET FORM'!$Q14&gt;Background!$E$5), "FOUT", "OK")</f>
        <v>OK</v>
      </c>
      <c r="X14" s="109" t="str">
        <f>IF(AND($C14=Background!$B$8,'BUDGET FORM'!$Q14&gt;Background!$E$8),"FOUT", "OK")</f>
        <v>OK</v>
      </c>
      <c r="Y14" s="109" t="str">
        <f>IF(AND($C14=Background!$B$6,'BUDGET FORM'!$Q14&lt;Background!$F$6), "FOUT", "OK")</f>
        <v>OK</v>
      </c>
      <c r="Z14" s="116" t="str">
        <f>IF(AND($C14=Background!$B$6,'BUDGET FORM'!$Q14&gt;Background!$E$6), "FOUT", "OK")</f>
        <v>OK</v>
      </c>
      <c r="AA14" s="116" t="str">
        <f>IF(AND($C14=Background!$B$7,'BUDGET FORM'!$Q14&lt;Background!$F$7), "FOUT", "OK")</f>
        <v>OK</v>
      </c>
      <c r="AB14" s="116" t="str">
        <f>IF(AND($C14=Background!$B$7,'BUDGET FORM'!$Q14&gt;Background!$E$7), "FOUT", "OK")</f>
        <v>OK</v>
      </c>
      <c r="AC14" s="116" t="str">
        <f>IF(AND(Background!$C14=Background!$B$9,'BUDGET FORM'!$Q14&lt;Background!$F$9), "FOUT", "OK")</f>
        <v>OK</v>
      </c>
      <c r="AD14" s="111" t="str">
        <f>IF(AND($C14=Background!$B$9,'BUDGET FORM'!$Q14&gt;Background!$E$9), "FOUT", "OK")</f>
        <v>OK</v>
      </c>
    </row>
    <row r="15" spans="2:30" x14ac:dyDescent="0.25">
      <c r="B15" s="57"/>
      <c r="C15" s="13"/>
      <c r="D15" s="218"/>
      <c r="E15" s="190"/>
      <c r="F15" s="210"/>
      <c r="G15" s="6"/>
      <c r="H15" s="8"/>
      <c r="I15" s="8"/>
      <c r="J15" s="8"/>
      <c r="K15" s="8"/>
      <c r="L15" s="8"/>
      <c r="M15" s="79">
        <f t="shared" si="1"/>
        <v>0</v>
      </c>
      <c r="N15" s="58"/>
      <c r="P15" s="147">
        <f t="shared" si="2"/>
        <v>0</v>
      </c>
      <c r="Q15" s="116">
        <f t="shared" si="0"/>
        <v>0</v>
      </c>
      <c r="R15" s="109" t="str">
        <f>IF(AND($C15=Background!$B$3,'BUDGET FORM'!$Q15&lt;Background!$F$3),"FOUT","OK")</f>
        <v>OK</v>
      </c>
      <c r="S15" s="116" t="str">
        <f>IF(AND($C15=Background!$B$3,'BUDGET FORM'!$Q15&gt;Background!$E$3), "FOUT", "OK")</f>
        <v>OK</v>
      </c>
      <c r="T15" s="116" t="str">
        <f>IF(AND($C15=Background!$B$4,'BUDGET FORM'!$Q15&lt;Background!$F$4), "FOUT", "OK")</f>
        <v>OK</v>
      </c>
      <c r="U15" s="116" t="str">
        <f>IF(AND($C15=Background!$B$4,'BUDGET FORM'!$Q15&gt;Background!$E$4), "FOUT", "OK")</f>
        <v>OK</v>
      </c>
      <c r="V15" s="116" t="str">
        <f>IF(AND($C15=Background!$B$5,'BUDGET FORM'!$Q15&lt;Background!$F$5), "FOUT", "OK")</f>
        <v>OK</v>
      </c>
      <c r="W15" s="116" t="str">
        <f>IF(AND($C15=Background!$B$5,'BUDGET FORM'!$Q15&gt;Background!$E$5), "FOUT", "OK")</f>
        <v>OK</v>
      </c>
      <c r="X15" s="109" t="str">
        <f>IF(AND($C15=Background!$B$8,'BUDGET FORM'!$Q15&gt;Background!$E$8),"FOUT", "OK")</f>
        <v>OK</v>
      </c>
      <c r="Y15" s="109" t="str">
        <f>IF(AND($C15=Background!$B$6,'BUDGET FORM'!$Q15&lt;Background!$F$6), "FOUT", "OK")</f>
        <v>OK</v>
      </c>
      <c r="Z15" s="116" t="str">
        <f>IF(AND($C15=Background!$B$6,'BUDGET FORM'!$Q15&gt;Background!$E$6), "FOUT", "OK")</f>
        <v>OK</v>
      </c>
      <c r="AA15" s="116" t="str">
        <f>IF(AND($C15=Background!$B$7,'BUDGET FORM'!$Q15&lt;Background!$F$7), "FOUT", "OK")</f>
        <v>OK</v>
      </c>
      <c r="AB15" s="116" t="str">
        <f>IF(AND($C15=Background!$B$7,'BUDGET FORM'!$Q15&gt;Background!$E$7), "FOUT", "OK")</f>
        <v>OK</v>
      </c>
      <c r="AC15" s="116" t="str">
        <f>IF(AND(Background!$C15=Background!$B$9,'BUDGET FORM'!$Q15&lt;Background!$F$9), "FOUT", "OK")</f>
        <v>OK</v>
      </c>
      <c r="AD15" s="111" t="str">
        <f>IF(AND($C15=Background!$B$9,'BUDGET FORM'!$Q15&gt;Background!$E$9), "FOUT", "OK")</f>
        <v>OK</v>
      </c>
    </row>
    <row r="16" spans="2:30" x14ac:dyDescent="0.25">
      <c r="B16" s="57"/>
      <c r="C16" s="13"/>
      <c r="D16" s="218"/>
      <c r="E16" s="190"/>
      <c r="F16" s="210"/>
      <c r="G16" s="6"/>
      <c r="H16" s="8"/>
      <c r="I16" s="8"/>
      <c r="J16" s="8"/>
      <c r="K16" s="8"/>
      <c r="L16" s="8"/>
      <c r="M16" s="79">
        <f>SUM(H16:L16)</f>
        <v>0</v>
      </c>
      <c r="N16" s="58"/>
      <c r="P16" s="147">
        <f t="shared" si="2"/>
        <v>0</v>
      </c>
      <c r="Q16" s="116">
        <f t="shared" si="0"/>
        <v>0</v>
      </c>
      <c r="R16" s="109" t="str">
        <f>IF(AND($C16=Background!$B$3,'BUDGET FORM'!$Q16&lt;Background!$F$3),"FOUT","OK")</f>
        <v>OK</v>
      </c>
      <c r="S16" s="116" t="str">
        <f>IF(AND($C16=Background!$B$3,'BUDGET FORM'!$Q16&gt;Background!$E$3), "FOUT", "OK")</f>
        <v>OK</v>
      </c>
      <c r="T16" s="116" t="str">
        <f>IF(AND($C16=Background!$B$4,'BUDGET FORM'!$Q16&lt;Background!$F$4), "FOUT", "OK")</f>
        <v>OK</v>
      </c>
      <c r="U16" s="116" t="str">
        <f>IF(AND($C16=Background!$B$4,'BUDGET FORM'!$Q16&gt;Background!$E$4), "FOUT", "OK")</f>
        <v>OK</v>
      </c>
      <c r="V16" s="116" t="str">
        <f>IF(AND($C16=Background!$B$5,'BUDGET FORM'!$Q16&lt;Background!$F$5), "FOUT", "OK")</f>
        <v>OK</v>
      </c>
      <c r="W16" s="116" t="str">
        <f>IF(AND($C16=Background!$B$5,'BUDGET FORM'!$Q16&gt;Background!$E$5), "FOUT", "OK")</f>
        <v>OK</v>
      </c>
      <c r="X16" s="109" t="str">
        <f>IF(AND($C16=Background!$B$8,'BUDGET FORM'!$Q16&gt;Background!$E$8),"FOUT", "OK")</f>
        <v>OK</v>
      </c>
      <c r="Y16" s="109" t="str">
        <f>IF(AND($C16=Background!$B$6,'BUDGET FORM'!$Q16&lt;Background!$F$6), "FOUT", "OK")</f>
        <v>OK</v>
      </c>
      <c r="Z16" s="116" t="str">
        <f>IF(AND($C16=Background!$B$6,'BUDGET FORM'!$Q16&gt;Background!$E$6), "FOUT", "OK")</f>
        <v>OK</v>
      </c>
      <c r="AA16" s="116" t="str">
        <f>IF(AND($C16=Background!$B$7,'BUDGET FORM'!$Q16&lt;Background!$F$7), "FOUT", "OK")</f>
        <v>OK</v>
      </c>
      <c r="AB16" s="116" t="str">
        <f>IF(AND($C16=Background!$B$7,'BUDGET FORM'!$Q16&gt;Background!$E$7), "FOUT", "OK")</f>
        <v>OK</v>
      </c>
      <c r="AC16" s="116" t="str">
        <f>IF(AND(Background!$C16=Background!$B$9,'BUDGET FORM'!$Q16&lt;Background!$F$9), "FOUT", "OK")</f>
        <v>OK</v>
      </c>
      <c r="AD16" s="111" t="str">
        <f>IF(AND($C16=Background!$B$9,'BUDGET FORM'!$Q16&gt;Background!$E$9), "FOUT", "OK")</f>
        <v>OK</v>
      </c>
    </row>
    <row r="17" spans="2:30" x14ac:dyDescent="0.25">
      <c r="B17" s="57"/>
      <c r="C17" s="13"/>
      <c r="D17" s="218"/>
      <c r="E17" s="190"/>
      <c r="F17" s="210"/>
      <c r="G17" s="6"/>
      <c r="H17" s="8"/>
      <c r="I17" s="8"/>
      <c r="J17" s="8"/>
      <c r="K17" s="8"/>
      <c r="L17" s="8"/>
      <c r="M17" s="79">
        <f t="shared" si="1"/>
        <v>0</v>
      </c>
      <c r="N17" s="58"/>
      <c r="P17" s="147">
        <f t="shared" si="2"/>
        <v>0</v>
      </c>
      <c r="Q17" s="116">
        <f t="shared" si="0"/>
        <v>0</v>
      </c>
      <c r="R17" s="109" t="str">
        <f>IF(AND($C17=Background!$B$3,'BUDGET FORM'!$Q17&lt;Background!$F$3),"FOUT","OK")</f>
        <v>OK</v>
      </c>
      <c r="S17" s="116" t="str">
        <f>IF(AND($C17=Background!$B$3,'BUDGET FORM'!$Q17&gt;Background!$E$3), "FOUT", "OK")</f>
        <v>OK</v>
      </c>
      <c r="T17" s="116" t="str">
        <f>IF(AND($C17=Background!$B$4,'BUDGET FORM'!$Q17&lt;Background!$F$4), "FOUT", "OK")</f>
        <v>OK</v>
      </c>
      <c r="U17" s="116" t="str">
        <f>IF(AND($C17=Background!$B$4,'BUDGET FORM'!$Q17&gt;Background!$E$4), "FOUT", "OK")</f>
        <v>OK</v>
      </c>
      <c r="V17" s="116" t="str">
        <f>IF(AND($C17=Background!$B$5,'BUDGET FORM'!$Q17&lt;Background!$F$5), "FOUT", "OK")</f>
        <v>OK</v>
      </c>
      <c r="W17" s="116" t="str">
        <f>IF(AND($C17=Background!$B$5,'BUDGET FORM'!$Q17&gt;Background!$E$5), "FOUT", "OK")</f>
        <v>OK</v>
      </c>
      <c r="X17" s="109" t="str">
        <f>IF(AND($C17=Background!$B$8,'BUDGET FORM'!$Q17&gt;Background!$E$8),"FOUT", "OK")</f>
        <v>OK</v>
      </c>
      <c r="Y17" s="109" t="str">
        <f>IF(AND($C17=Background!$B$6,'BUDGET FORM'!$Q17&lt;Background!$F$6), "FOUT", "OK")</f>
        <v>OK</v>
      </c>
      <c r="Z17" s="116" t="str">
        <f>IF(AND($C17=Background!$B$6,'BUDGET FORM'!$Q17&gt;Background!$E$6), "FOUT", "OK")</f>
        <v>OK</v>
      </c>
      <c r="AA17" s="116" t="str">
        <f>IF(AND($C17=Background!$B$7,'BUDGET FORM'!$Q17&lt;Background!$F$7), "FOUT", "OK")</f>
        <v>OK</v>
      </c>
      <c r="AB17" s="116" t="str">
        <f>IF(AND($C17=Background!$B$7,'BUDGET FORM'!$Q17&gt;Background!$E$7), "FOUT", "OK")</f>
        <v>OK</v>
      </c>
      <c r="AC17" s="116" t="str">
        <f>IF(AND(Background!$C17=Background!$B$9,'BUDGET FORM'!$Q17&lt;Background!$F$9), "FOUT", "OK")</f>
        <v>OK</v>
      </c>
      <c r="AD17" s="111" t="str">
        <f>IF(AND($C17=Background!$B$9,'BUDGET FORM'!$Q17&gt;Background!$E$9), "FOUT", "OK")</f>
        <v>OK</v>
      </c>
    </row>
    <row r="18" spans="2:30" x14ac:dyDescent="0.25">
      <c r="B18" s="57"/>
      <c r="C18" s="13"/>
      <c r="D18" s="218"/>
      <c r="E18" s="190"/>
      <c r="F18" s="210"/>
      <c r="G18" s="6"/>
      <c r="H18" s="8"/>
      <c r="I18" s="8"/>
      <c r="J18" s="8"/>
      <c r="K18" s="8"/>
      <c r="L18" s="8"/>
      <c r="M18" s="79">
        <f t="shared" si="1"/>
        <v>0</v>
      </c>
      <c r="N18" s="58"/>
      <c r="P18" s="147">
        <f t="shared" si="2"/>
        <v>0</v>
      </c>
      <c r="Q18" s="116">
        <f t="shared" si="0"/>
        <v>0</v>
      </c>
      <c r="R18" s="109" t="str">
        <f>IF(AND($C18=Background!$B$3,'BUDGET FORM'!$Q18&lt;Background!$F$3),"FOUT","OK")</f>
        <v>OK</v>
      </c>
      <c r="S18" s="116" t="str">
        <f>IF(AND($C18=Background!$B$3,'BUDGET FORM'!$Q18&gt;Background!$E$3), "FOUT", "OK")</f>
        <v>OK</v>
      </c>
      <c r="T18" s="116" t="str">
        <f>IF(AND($C18=Background!$B$4,'BUDGET FORM'!$Q18&lt;Background!$F$4), "FOUT", "OK")</f>
        <v>OK</v>
      </c>
      <c r="U18" s="116" t="str">
        <f>IF(AND($C18=Background!$B$4,'BUDGET FORM'!$Q18&gt;Background!$E$4), "FOUT", "OK")</f>
        <v>OK</v>
      </c>
      <c r="V18" s="116" t="str">
        <f>IF(AND($C18=Background!$B$5,'BUDGET FORM'!$Q18&lt;Background!$F$5), "FOUT", "OK")</f>
        <v>OK</v>
      </c>
      <c r="W18" s="116" t="str">
        <f>IF(AND($C18=Background!$B$5,'BUDGET FORM'!$Q18&gt;Background!$E$5), "FOUT", "OK")</f>
        <v>OK</v>
      </c>
      <c r="X18" s="109" t="str">
        <f>IF(AND($C18=Background!$B$8,'BUDGET FORM'!$Q18&gt;Background!$E$8),"FOUT", "OK")</f>
        <v>OK</v>
      </c>
      <c r="Y18" s="109" t="str">
        <f>IF(AND($C18=Background!$B$6,'BUDGET FORM'!$Q18&lt;Background!$F$6), "FOUT", "OK")</f>
        <v>OK</v>
      </c>
      <c r="Z18" s="116" t="str">
        <f>IF(AND($C18=Background!$B$6,'BUDGET FORM'!$Q18&gt;Background!$E$6), "FOUT", "OK")</f>
        <v>OK</v>
      </c>
      <c r="AA18" s="116" t="str">
        <f>IF(AND($C18=Background!$B$7,'BUDGET FORM'!$Q18&lt;Background!$F$7), "FOUT", "OK")</f>
        <v>OK</v>
      </c>
      <c r="AB18" s="116" t="str">
        <f>IF(AND($C18=Background!$B$7,'BUDGET FORM'!$Q18&gt;Background!$E$7), "FOUT", "OK")</f>
        <v>OK</v>
      </c>
      <c r="AC18" s="116" t="str">
        <f>IF(AND(Background!$C18=Background!$B$9,'BUDGET FORM'!$Q18&lt;Background!$F$9), "FOUT", "OK")</f>
        <v>OK</v>
      </c>
      <c r="AD18" s="111" t="str">
        <f>IF(AND($C18=Background!$B$9,'BUDGET FORM'!$Q18&gt;Background!$E$9), "FOUT", "OK")</f>
        <v>OK</v>
      </c>
    </row>
    <row r="19" spans="2:30" x14ac:dyDescent="0.25">
      <c r="B19" s="57"/>
      <c r="C19" s="13"/>
      <c r="D19" s="218"/>
      <c r="E19" s="190"/>
      <c r="F19" s="210"/>
      <c r="G19" s="6"/>
      <c r="H19" s="8"/>
      <c r="I19" s="8"/>
      <c r="J19" s="8"/>
      <c r="K19" s="8"/>
      <c r="L19" s="8"/>
      <c r="M19" s="79">
        <f t="shared" si="1"/>
        <v>0</v>
      </c>
      <c r="N19" s="58"/>
      <c r="P19" s="147">
        <f t="shared" si="2"/>
        <v>0</v>
      </c>
      <c r="Q19" s="116">
        <f t="shared" si="0"/>
        <v>0</v>
      </c>
      <c r="R19" s="109" t="str">
        <f>IF(AND($C19=Background!$B$3,'BUDGET FORM'!$Q19&lt;Background!$F$3),"FOUT","OK")</f>
        <v>OK</v>
      </c>
      <c r="S19" s="116" t="str">
        <f>IF(AND($C19=Background!$B$3,'BUDGET FORM'!$Q19&gt;Background!$E$3), "FOUT", "OK")</f>
        <v>OK</v>
      </c>
      <c r="T19" s="116" t="str">
        <f>IF(AND($C19=Background!$B$4,'BUDGET FORM'!$Q19&lt;Background!$F$4), "FOUT", "OK")</f>
        <v>OK</v>
      </c>
      <c r="U19" s="116" t="str">
        <f>IF(AND($C19=Background!$B$4,'BUDGET FORM'!$Q19&gt;Background!$E$4), "FOUT", "OK")</f>
        <v>OK</v>
      </c>
      <c r="V19" s="116" t="str">
        <f>IF(AND($C19=Background!$B$5,'BUDGET FORM'!$Q19&lt;Background!$F$5), "FOUT", "OK")</f>
        <v>OK</v>
      </c>
      <c r="W19" s="116" t="str">
        <f>IF(AND($C19=Background!$B$5,'BUDGET FORM'!$Q19&gt;Background!$E$5), "FOUT", "OK")</f>
        <v>OK</v>
      </c>
      <c r="X19" s="109" t="str">
        <f>IF(AND($C19=Background!$B$8,'BUDGET FORM'!$Q19&gt;Background!$E$8),"FOUT", "OK")</f>
        <v>OK</v>
      </c>
      <c r="Y19" s="109" t="str">
        <f>IF(AND($C19=Background!$B$6,'BUDGET FORM'!$Q19&lt;Background!$F$6), "FOUT", "OK")</f>
        <v>OK</v>
      </c>
      <c r="Z19" s="116" t="str">
        <f>IF(AND($C19=Background!$B$6,'BUDGET FORM'!$Q19&gt;Background!$E$6), "FOUT", "OK")</f>
        <v>OK</v>
      </c>
      <c r="AA19" s="116" t="str">
        <f>IF(AND($C19=Background!$B$7,'BUDGET FORM'!$Q19&lt;Background!$F$7), "FOUT", "OK")</f>
        <v>OK</v>
      </c>
      <c r="AB19" s="116" t="str">
        <f>IF(AND($C19=Background!$B$7,'BUDGET FORM'!$Q19&gt;Background!$E$7), "FOUT", "OK")</f>
        <v>OK</v>
      </c>
      <c r="AC19" s="116" t="str">
        <f>IF(AND(Background!$C19=Background!$B$9,'BUDGET FORM'!$Q19&lt;Background!$F$9), "FOUT", "OK")</f>
        <v>OK</v>
      </c>
      <c r="AD19" s="111" t="str">
        <f>IF(AND($C19=Background!$B$9,'BUDGET FORM'!$Q19&gt;Background!$E$9), "FOUT", "OK")</f>
        <v>OK</v>
      </c>
    </row>
    <row r="20" spans="2:30" x14ac:dyDescent="0.25">
      <c r="B20" s="57"/>
      <c r="C20" s="13"/>
      <c r="D20" s="218"/>
      <c r="E20" s="190"/>
      <c r="F20" s="210"/>
      <c r="G20" s="6"/>
      <c r="H20" s="8"/>
      <c r="I20" s="8"/>
      <c r="J20" s="8"/>
      <c r="K20" s="8"/>
      <c r="L20" s="8"/>
      <c r="M20" s="79">
        <f t="shared" si="1"/>
        <v>0</v>
      </c>
      <c r="N20" s="58"/>
      <c r="P20" s="147">
        <f t="shared" si="2"/>
        <v>0</v>
      </c>
      <c r="Q20" s="116">
        <f t="shared" si="0"/>
        <v>0</v>
      </c>
      <c r="R20" s="109" t="str">
        <f>IF(AND($C20=Background!$B$3,'BUDGET FORM'!$Q20&lt;Background!$F$3),"FOUT","OK")</f>
        <v>OK</v>
      </c>
      <c r="S20" s="116" t="str">
        <f>IF(AND($C20=Background!$B$3,'BUDGET FORM'!$Q20&gt;Background!$E$3), "FOUT", "OK")</f>
        <v>OK</v>
      </c>
      <c r="T20" s="116" t="str">
        <f>IF(AND($C20=Background!$B$4,'BUDGET FORM'!$Q20&lt;Background!$F$4), "FOUT", "OK")</f>
        <v>OK</v>
      </c>
      <c r="U20" s="116" t="str">
        <f>IF(AND($C20=Background!$B$4,'BUDGET FORM'!$Q20&gt;Background!$E$4), "FOUT", "OK")</f>
        <v>OK</v>
      </c>
      <c r="V20" s="116" t="str">
        <f>IF(AND($C20=Background!$B$5,'BUDGET FORM'!$Q20&lt;Background!$F$5), "FOUT", "OK")</f>
        <v>OK</v>
      </c>
      <c r="W20" s="116" t="str">
        <f>IF(AND($C20=Background!$B$5,'BUDGET FORM'!$Q20&gt;Background!$E$5), "FOUT", "OK")</f>
        <v>OK</v>
      </c>
      <c r="X20" s="109" t="str">
        <f>IF(AND($C20=Background!$B$8,'BUDGET FORM'!$Q20&gt;Background!$E$8),"FOUT", "OK")</f>
        <v>OK</v>
      </c>
      <c r="Y20" s="109" t="str">
        <f>IF(AND($C20=Background!$B$6,'BUDGET FORM'!$Q20&lt;Background!$F$6), "FOUT", "OK")</f>
        <v>OK</v>
      </c>
      <c r="Z20" s="116" t="str">
        <f>IF(AND($C20=Background!$B$6,'BUDGET FORM'!$Q20&gt;Background!$E$6), "FOUT", "OK")</f>
        <v>OK</v>
      </c>
      <c r="AA20" s="116" t="str">
        <f>IF(AND($C20=Background!$B$7,'BUDGET FORM'!$Q20&lt;Background!$F$7), "FOUT", "OK")</f>
        <v>OK</v>
      </c>
      <c r="AB20" s="116" t="str">
        <f>IF(AND($C20=Background!$B$7,'BUDGET FORM'!$Q20&gt;Background!$E$7), "FOUT", "OK")</f>
        <v>OK</v>
      </c>
      <c r="AC20" s="116" t="str">
        <f>IF(AND(Background!$C20=Background!$B$9,'BUDGET FORM'!$Q20&lt;Background!$F$9), "FOUT", "OK")</f>
        <v>OK</v>
      </c>
      <c r="AD20" s="111" t="str">
        <f>IF(AND($C20=Background!$B$9,'BUDGET FORM'!$Q20&gt;Background!$E$9), "FOUT", "OK")</f>
        <v>OK</v>
      </c>
    </row>
    <row r="21" spans="2:30" x14ac:dyDescent="0.25">
      <c r="B21" s="57"/>
      <c r="C21" s="13"/>
      <c r="D21" s="218"/>
      <c r="E21" s="190"/>
      <c r="F21" s="210"/>
      <c r="G21" s="6"/>
      <c r="H21" s="8"/>
      <c r="I21" s="8"/>
      <c r="J21" s="8"/>
      <c r="K21" s="8"/>
      <c r="L21" s="8"/>
      <c r="M21" s="79">
        <f t="shared" si="1"/>
        <v>0</v>
      </c>
      <c r="N21" s="58"/>
      <c r="P21" s="147">
        <f t="shared" si="2"/>
        <v>0</v>
      </c>
      <c r="Q21" s="116">
        <f t="shared" si="0"/>
        <v>0</v>
      </c>
      <c r="R21" s="109" t="str">
        <f>IF(AND($C21=Background!$B$3,'BUDGET FORM'!$Q21&lt;Background!$F$3),"FOUT","OK")</f>
        <v>OK</v>
      </c>
      <c r="S21" s="116" t="str">
        <f>IF(AND($C21=Background!$B$3,'BUDGET FORM'!$Q21&gt;Background!$E$3), "FOUT", "OK")</f>
        <v>OK</v>
      </c>
      <c r="T21" s="116" t="str">
        <f>IF(AND($C21=Background!$B$4,'BUDGET FORM'!$Q21&lt;Background!$F$4), "FOUT", "OK")</f>
        <v>OK</v>
      </c>
      <c r="U21" s="116" t="str">
        <f>IF(AND($C21=Background!$B$4,'BUDGET FORM'!$Q21&gt;Background!$E$4), "FOUT", "OK")</f>
        <v>OK</v>
      </c>
      <c r="V21" s="116" t="str">
        <f>IF(AND($C21=Background!$B$5,'BUDGET FORM'!$Q21&lt;Background!$F$5), "FOUT", "OK")</f>
        <v>OK</v>
      </c>
      <c r="W21" s="116" t="str">
        <f>IF(AND($C21=Background!$B$5,'BUDGET FORM'!$Q21&gt;Background!$E$5), "FOUT", "OK")</f>
        <v>OK</v>
      </c>
      <c r="X21" s="109" t="str">
        <f>IF(AND($C21=Background!$B$8,'BUDGET FORM'!$Q21&gt;Background!$E$8),"FOUT", "OK")</f>
        <v>OK</v>
      </c>
      <c r="Y21" s="109" t="str">
        <f>IF(AND($C21=Background!$B$6,'BUDGET FORM'!$Q21&lt;Background!$F$6), "FOUT", "OK")</f>
        <v>OK</v>
      </c>
      <c r="Z21" s="116" t="str">
        <f>IF(AND($C21=Background!$B$6,'BUDGET FORM'!$Q21&gt;Background!$E$6), "FOUT", "OK")</f>
        <v>OK</v>
      </c>
      <c r="AA21" s="116" t="str">
        <f>IF(AND($C21=Background!$B$7,'BUDGET FORM'!$Q21&lt;Background!$F$7), "FOUT", "OK")</f>
        <v>OK</v>
      </c>
      <c r="AB21" s="116" t="str">
        <f>IF(AND($C21=Background!$B$7,'BUDGET FORM'!$Q21&gt;Background!$E$7), "FOUT", "OK")</f>
        <v>OK</v>
      </c>
      <c r="AC21" s="116" t="str">
        <f>IF(AND(Background!$C21=Background!$B$9,'BUDGET FORM'!$Q21&lt;Background!$F$9), "FOUT", "OK")</f>
        <v>OK</v>
      </c>
      <c r="AD21" s="111" t="str">
        <f>IF(AND($C21=Background!$B$9,'BUDGET FORM'!$Q21&gt;Background!$E$9), "FOUT", "OK")</f>
        <v>OK</v>
      </c>
    </row>
    <row r="22" spans="2:30" x14ac:dyDescent="0.25">
      <c r="B22" s="57"/>
      <c r="C22" s="13"/>
      <c r="D22" s="218"/>
      <c r="E22" s="190"/>
      <c r="F22" s="210"/>
      <c r="G22" s="6"/>
      <c r="H22" s="8"/>
      <c r="I22" s="8"/>
      <c r="J22" s="8"/>
      <c r="K22" s="8"/>
      <c r="L22" s="8"/>
      <c r="M22" s="79">
        <f t="shared" si="1"/>
        <v>0</v>
      </c>
      <c r="N22" s="58"/>
      <c r="P22" s="147">
        <f t="shared" si="2"/>
        <v>0</v>
      </c>
      <c r="Q22" s="116">
        <f t="shared" si="0"/>
        <v>0</v>
      </c>
      <c r="R22" s="109" t="str">
        <f>IF(AND($C22=Background!$B$3,'BUDGET FORM'!$Q22&lt;Background!$F$3),"FOUT","OK")</f>
        <v>OK</v>
      </c>
      <c r="S22" s="116" t="str">
        <f>IF(AND($C22=Background!$B$3,'BUDGET FORM'!$Q22&gt;Background!$E$3), "FOUT", "OK")</f>
        <v>OK</v>
      </c>
      <c r="T22" s="116" t="str">
        <f>IF(AND($C22=Background!$B$4,'BUDGET FORM'!$Q22&lt;Background!$F$4), "FOUT", "OK")</f>
        <v>OK</v>
      </c>
      <c r="U22" s="116" t="str">
        <f>IF(AND($C22=Background!$B$4,'BUDGET FORM'!$Q22&gt;Background!$E$4), "FOUT", "OK")</f>
        <v>OK</v>
      </c>
      <c r="V22" s="116" t="str">
        <f>IF(AND($C22=Background!$B$5,'BUDGET FORM'!$Q22&lt;Background!$F$5), "FOUT", "OK")</f>
        <v>OK</v>
      </c>
      <c r="W22" s="116" t="str">
        <f>IF(AND($C22=Background!$B$5,'BUDGET FORM'!$Q22&gt;Background!$E$5), "FOUT", "OK")</f>
        <v>OK</v>
      </c>
      <c r="X22" s="109" t="str">
        <f>IF(AND($C22=Background!$B$8,'BUDGET FORM'!$Q22&gt;Background!$E$8),"FOUT", "OK")</f>
        <v>OK</v>
      </c>
      <c r="Y22" s="109" t="str">
        <f>IF(AND($C22=Background!$B$6,'BUDGET FORM'!$Q22&lt;Background!$F$6), "FOUT", "OK")</f>
        <v>OK</v>
      </c>
      <c r="Z22" s="116" t="str">
        <f>IF(AND($C22=Background!$B$6,'BUDGET FORM'!$Q22&gt;Background!$E$6), "FOUT", "OK")</f>
        <v>OK</v>
      </c>
      <c r="AA22" s="116" t="str">
        <f>IF(AND($C22=Background!$B$7,'BUDGET FORM'!$Q22&lt;Background!$F$7), "FOUT", "OK")</f>
        <v>OK</v>
      </c>
      <c r="AB22" s="116" t="str">
        <f>IF(AND($C22=Background!$B$7,'BUDGET FORM'!$Q22&gt;Background!$E$7), "FOUT", "OK")</f>
        <v>OK</v>
      </c>
      <c r="AC22" s="116" t="str">
        <f>IF(AND(Background!$C22=Background!$B$9,'BUDGET FORM'!$Q22&lt;Background!$F$9), "FOUT", "OK")</f>
        <v>OK</v>
      </c>
      <c r="AD22" s="111" t="str">
        <f>IF(AND($C22=Background!$B$9,'BUDGET FORM'!$Q22&gt;Background!$E$9), "FOUT", "OK")</f>
        <v>OK</v>
      </c>
    </row>
    <row r="23" spans="2:30" x14ac:dyDescent="0.25">
      <c r="B23" s="57"/>
      <c r="C23" s="13"/>
      <c r="D23" s="218"/>
      <c r="E23" s="190"/>
      <c r="F23" s="210"/>
      <c r="G23" s="6"/>
      <c r="H23" s="8"/>
      <c r="I23" s="8"/>
      <c r="J23" s="8"/>
      <c r="K23" s="8"/>
      <c r="L23" s="8"/>
      <c r="M23" s="79">
        <f t="shared" si="1"/>
        <v>0</v>
      </c>
      <c r="N23" s="58"/>
      <c r="P23" s="147">
        <f t="shared" si="2"/>
        <v>0</v>
      </c>
      <c r="Q23" s="116">
        <f t="shared" si="0"/>
        <v>0</v>
      </c>
      <c r="R23" s="109" t="str">
        <f>IF(AND($C23=Background!$B$3,'BUDGET FORM'!$Q23&lt;Background!$F$3),"FOUT","OK")</f>
        <v>OK</v>
      </c>
      <c r="S23" s="116" t="str">
        <f>IF(AND($C23=Background!$B$3,'BUDGET FORM'!$Q23&gt;Background!$E$3), "FOUT", "OK")</f>
        <v>OK</v>
      </c>
      <c r="T23" s="116" t="str">
        <f>IF(AND($C23=Background!$B$4,'BUDGET FORM'!$Q23&lt;Background!$F$4), "FOUT", "OK")</f>
        <v>OK</v>
      </c>
      <c r="U23" s="116" t="str">
        <f>IF(AND($C23=Background!$B$4,'BUDGET FORM'!$Q23&gt;Background!$E$4), "FOUT", "OK")</f>
        <v>OK</v>
      </c>
      <c r="V23" s="116" t="str">
        <f>IF(AND($C23=Background!$B$5,'BUDGET FORM'!$Q23&lt;Background!$F$5), "FOUT", "OK")</f>
        <v>OK</v>
      </c>
      <c r="W23" s="116" t="str">
        <f>IF(AND($C23=Background!$B$5,'BUDGET FORM'!$Q23&gt;Background!$E$5), "FOUT", "OK")</f>
        <v>OK</v>
      </c>
      <c r="X23" s="109" t="str">
        <f>IF(AND($C23=Background!$B$8,'BUDGET FORM'!$Q23&gt;Background!$E$8),"FOUT", "OK")</f>
        <v>OK</v>
      </c>
      <c r="Y23" s="109" t="str">
        <f>IF(AND($C23=Background!$B$6,'BUDGET FORM'!$Q23&lt;Background!$F$6), "FOUT", "OK")</f>
        <v>OK</v>
      </c>
      <c r="Z23" s="116" t="str">
        <f>IF(AND($C23=Background!$B$6,'BUDGET FORM'!$Q23&gt;Background!$E$6), "FOUT", "OK")</f>
        <v>OK</v>
      </c>
      <c r="AA23" s="116" t="str">
        <f>IF(AND($C23=Background!$B$7,'BUDGET FORM'!$Q23&lt;Background!$F$7), "FOUT", "OK")</f>
        <v>OK</v>
      </c>
      <c r="AB23" s="116" t="str">
        <f>IF(AND($C23=Background!$B$7,'BUDGET FORM'!$Q23&gt;Background!$E$7), "FOUT", "OK")</f>
        <v>OK</v>
      </c>
      <c r="AC23" s="116" t="str">
        <f>IF(AND(Background!$C23=Background!$B$9,'BUDGET FORM'!$Q23&lt;Background!$F$9), "FOUT", "OK")</f>
        <v>OK</v>
      </c>
      <c r="AD23" s="111" t="str">
        <f>IF(AND($C23=Background!$B$9,'BUDGET FORM'!$Q23&gt;Background!$E$9), "FOUT", "OK")</f>
        <v>OK</v>
      </c>
    </row>
    <row r="24" spans="2:30" ht="15.75" thickBot="1" x14ac:dyDescent="0.3">
      <c r="B24" s="57"/>
      <c r="C24" s="14"/>
      <c r="D24" s="219"/>
      <c r="E24" s="191"/>
      <c r="F24" s="211"/>
      <c r="G24" s="81"/>
      <c r="H24" s="16"/>
      <c r="I24" s="16"/>
      <c r="J24" s="16"/>
      <c r="K24" s="16"/>
      <c r="L24" s="16"/>
      <c r="M24" s="80">
        <f t="shared" si="1"/>
        <v>0</v>
      </c>
      <c r="N24" s="58"/>
      <c r="P24" s="148">
        <f t="shared" si="2"/>
        <v>0</v>
      </c>
      <c r="Q24" s="113">
        <f t="shared" si="0"/>
        <v>0</v>
      </c>
      <c r="R24" s="114" t="str">
        <f>IF(AND($C24=Background!$B$3,'BUDGET FORM'!$Q24&lt;Background!$F$3),"FOUT","OK")</f>
        <v>OK</v>
      </c>
      <c r="S24" s="113" t="str">
        <f>IF(AND($C24=Background!$B$3,'BUDGET FORM'!$Q24&gt;Background!$E$3), "FOUT", "OK")</f>
        <v>OK</v>
      </c>
      <c r="T24" s="113" t="str">
        <f>IF(AND($C24=Background!$B$4,'BUDGET FORM'!$Q24&lt;Background!$F$4), "FOUT", "OK")</f>
        <v>OK</v>
      </c>
      <c r="U24" s="113" t="str">
        <f>IF(AND($C24=Background!$B$4,'BUDGET FORM'!$Q24&gt;Background!$E$4), "FOUT", "OK")</f>
        <v>OK</v>
      </c>
      <c r="V24" s="113" t="str">
        <f>IF(AND($C24=Background!$B$5,'BUDGET FORM'!$Q24&lt;Background!$F$5), "FOUT", "OK")</f>
        <v>OK</v>
      </c>
      <c r="W24" s="113" t="str">
        <f>IF(AND($C24=Background!$B$5,'BUDGET FORM'!$Q24&gt;Background!$E$5), "FOUT", "OK")</f>
        <v>OK</v>
      </c>
      <c r="X24" s="114" t="str">
        <f>IF(AND($C24=Background!$B$8,'BUDGET FORM'!$Q24&gt;Background!$E$8),"FOUT", "OK")</f>
        <v>OK</v>
      </c>
      <c r="Y24" s="114" t="str">
        <f>IF(AND($C24=Background!$B$6,'BUDGET FORM'!$Q24&lt;Background!$F$6), "FOUT", "OK")</f>
        <v>OK</v>
      </c>
      <c r="Z24" s="113" t="str">
        <f>IF(AND($C24=Background!$B$6,'BUDGET FORM'!$Q24&gt;Background!$E$6), "FOUT", "OK")</f>
        <v>OK</v>
      </c>
      <c r="AA24" s="113" t="str">
        <f>IF(AND($C24=Background!$B$7,'BUDGET FORM'!$Q24&lt;Background!$F$7), "FOUT", "OK")</f>
        <v>OK</v>
      </c>
      <c r="AB24" s="113" t="str">
        <f>IF(AND($C24=Background!$B$7,'BUDGET FORM'!$Q24&gt;Background!$E$7), "FOUT", "OK")</f>
        <v>OK</v>
      </c>
      <c r="AC24" s="113" t="str">
        <f>IF(AND(Background!$C24=Background!$B$9,'BUDGET FORM'!$Q24&lt;Background!$F$9), "FOUT", "OK")</f>
        <v>OK</v>
      </c>
      <c r="AD24" s="115" t="str">
        <f>IF(AND($C24=Background!$B$9,'BUDGET FORM'!$Q24&gt;Background!$E$9), "FOUT", "OK")</f>
        <v>OK</v>
      </c>
    </row>
    <row r="25" spans="2:30" ht="15.75" thickBot="1" x14ac:dyDescent="0.3">
      <c r="B25" s="57"/>
      <c r="C25" s="29" t="s">
        <v>209</v>
      </c>
      <c r="D25" s="31"/>
      <c r="E25" s="31"/>
      <c r="F25" s="32" t="s">
        <v>23</v>
      </c>
      <c r="G25" s="213" t="s">
        <v>22</v>
      </c>
      <c r="H25" s="32"/>
      <c r="I25" s="47"/>
      <c r="J25" s="47"/>
      <c r="K25" s="47"/>
      <c r="L25" s="318"/>
      <c r="M25" s="319"/>
      <c r="N25" s="58"/>
      <c r="P25" s="2"/>
    </row>
    <row r="26" spans="2:30" ht="15.75" thickBot="1" x14ac:dyDescent="0.3">
      <c r="B26" s="57"/>
      <c r="C26" s="33" t="s">
        <v>146</v>
      </c>
      <c r="D26" s="98"/>
      <c r="E26" s="192"/>
      <c r="F26" s="212">
        <v>5000</v>
      </c>
      <c r="G26" s="214">
        <f>COUNTIFS(C13:C24,"Module 1A: PhD candidate")+COUNTIFS(C13:C24,"Module 1B: Postdoc")+COUNTIFS(C13:C24,"Module 1C: PDEng")</f>
        <v>0</v>
      </c>
      <c r="H26" s="35"/>
      <c r="I26" s="34"/>
      <c r="J26" s="34"/>
      <c r="K26" s="318" t="s">
        <v>24</v>
      </c>
      <c r="L26" s="319"/>
      <c r="M26" s="36">
        <f>$F$26*$G$26</f>
        <v>0</v>
      </c>
      <c r="N26" s="58"/>
      <c r="P26" s="2"/>
    </row>
    <row r="27" spans="2:30" ht="15.75" thickBot="1" x14ac:dyDescent="0.3">
      <c r="B27" s="72"/>
      <c r="C27" s="73" t="s">
        <v>105</v>
      </c>
      <c r="D27" s="55"/>
      <c r="E27" s="55"/>
      <c r="F27" s="74"/>
      <c r="G27" s="65"/>
      <c r="H27" s="65"/>
      <c r="I27" s="75"/>
      <c r="J27" s="75"/>
      <c r="K27" s="75"/>
      <c r="L27" s="65" t="s">
        <v>222</v>
      </c>
      <c r="M27" s="156">
        <f>SUM($M$13:$M$24)+$M$26</f>
        <v>0</v>
      </c>
      <c r="N27" s="71"/>
      <c r="O27" s="143"/>
    </row>
    <row r="28" spans="2:30" x14ac:dyDescent="0.25">
      <c r="B28" s="72"/>
      <c r="C28" s="73"/>
      <c r="D28" s="55"/>
      <c r="E28" s="55"/>
      <c r="F28" s="74"/>
      <c r="G28" s="65"/>
      <c r="H28" s="65"/>
      <c r="I28" s="75"/>
      <c r="J28" s="75"/>
      <c r="K28" s="75"/>
      <c r="L28" s="65" t="s">
        <v>139</v>
      </c>
      <c r="M28" s="137"/>
      <c r="N28" s="71"/>
      <c r="O28" s="143"/>
    </row>
    <row r="29" spans="2:30" x14ac:dyDescent="0.25">
      <c r="B29" s="72"/>
      <c r="C29" s="195" t="s">
        <v>151</v>
      </c>
      <c r="D29" s="55"/>
      <c r="E29" s="55"/>
      <c r="F29" s="74"/>
      <c r="G29" s="65"/>
      <c r="H29" s="65"/>
      <c r="I29" s="75"/>
      <c r="J29" s="75"/>
      <c r="K29" s="75"/>
      <c r="L29" s="65"/>
      <c r="M29" s="137"/>
      <c r="N29" s="71"/>
      <c r="O29" s="143"/>
    </row>
    <row r="30" spans="2:30" ht="16.5" thickBot="1" x14ac:dyDescent="0.3">
      <c r="B30" s="72"/>
      <c r="C30" s="64" t="s">
        <v>109</v>
      </c>
      <c r="D30" s="64"/>
      <c r="E30" s="64"/>
      <c r="F30" s="55"/>
      <c r="G30" s="55"/>
      <c r="H30" s="55"/>
      <c r="I30" s="55"/>
      <c r="J30" s="55"/>
      <c r="K30" s="55"/>
      <c r="L30" s="55"/>
      <c r="M30" s="55"/>
      <c r="N30" s="71"/>
      <c r="O30" s="143"/>
    </row>
    <row r="31" spans="2:30" ht="15.75" thickBot="1" x14ac:dyDescent="0.3">
      <c r="B31" s="57"/>
      <c r="C31" s="29" t="s">
        <v>117</v>
      </c>
      <c r="D31" s="330" t="s">
        <v>12</v>
      </c>
      <c r="E31" s="331"/>
      <c r="F31" s="331"/>
      <c r="G31" s="332"/>
      <c r="H31" s="37" t="s">
        <v>38</v>
      </c>
      <c r="I31" s="48" t="s">
        <v>39</v>
      </c>
      <c r="J31" s="48" t="s">
        <v>40</v>
      </c>
      <c r="K31" s="48" t="s">
        <v>41</v>
      </c>
      <c r="L31" s="48" t="s">
        <v>42</v>
      </c>
      <c r="M31" s="97" t="s">
        <v>15</v>
      </c>
      <c r="N31" s="58"/>
    </row>
    <row r="32" spans="2:30" x14ac:dyDescent="0.25">
      <c r="B32" s="57"/>
      <c r="C32" s="13"/>
      <c r="D32" s="338"/>
      <c r="E32" s="339"/>
      <c r="F32" s="339"/>
      <c r="G32" s="341"/>
      <c r="H32" s="7"/>
      <c r="I32" s="8"/>
      <c r="J32" s="8"/>
      <c r="K32" s="8"/>
      <c r="L32" s="8"/>
      <c r="M32" s="79">
        <f>SUM(H32:L32)</f>
        <v>0</v>
      </c>
      <c r="N32" s="58"/>
    </row>
    <row r="33" spans="2:14" x14ac:dyDescent="0.25">
      <c r="B33" s="57"/>
      <c r="C33" s="13"/>
      <c r="D33" s="310"/>
      <c r="E33" s="311"/>
      <c r="F33" s="311"/>
      <c r="G33" s="329"/>
      <c r="H33" s="7"/>
      <c r="I33" s="8"/>
      <c r="J33" s="8"/>
      <c r="K33" s="8"/>
      <c r="L33" s="8"/>
      <c r="M33" s="79">
        <f t="shared" ref="M33:M46" si="3">SUM(H33:L33)</f>
        <v>0</v>
      </c>
      <c r="N33" s="58"/>
    </row>
    <row r="34" spans="2:14" x14ac:dyDescent="0.25">
      <c r="B34" s="57"/>
      <c r="C34" s="13"/>
      <c r="D34" s="310"/>
      <c r="E34" s="311"/>
      <c r="F34" s="311"/>
      <c r="G34" s="329"/>
      <c r="H34" s="7"/>
      <c r="I34" s="8"/>
      <c r="J34" s="8"/>
      <c r="K34" s="8"/>
      <c r="L34" s="8"/>
      <c r="M34" s="79">
        <f t="shared" si="3"/>
        <v>0</v>
      </c>
      <c r="N34" s="58"/>
    </row>
    <row r="35" spans="2:14" x14ac:dyDescent="0.25">
      <c r="B35" s="57"/>
      <c r="C35" s="13"/>
      <c r="D35" s="310"/>
      <c r="E35" s="311"/>
      <c r="F35" s="311"/>
      <c r="G35" s="329"/>
      <c r="H35" s="7"/>
      <c r="I35" s="8"/>
      <c r="J35" s="8"/>
      <c r="K35" s="8"/>
      <c r="L35" s="8"/>
      <c r="M35" s="79">
        <f t="shared" si="3"/>
        <v>0</v>
      </c>
      <c r="N35" s="58"/>
    </row>
    <row r="36" spans="2:14" x14ac:dyDescent="0.25">
      <c r="B36" s="57"/>
      <c r="C36" s="13"/>
      <c r="D36" s="310"/>
      <c r="E36" s="311"/>
      <c r="F36" s="311"/>
      <c r="G36" s="329"/>
      <c r="H36" s="7"/>
      <c r="I36" s="8"/>
      <c r="J36" s="8"/>
      <c r="K36" s="8"/>
      <c r="L36" s="8"/>
      <c r="M36" s="79">
        <f t="shared" si="3"/>
        <v>0</v>
      </c>
      <c r="N36" s="58"/>
    </row>
    <row r="37" spans="2:14" x14ac:dyDescent="0.25">
      <c r="B37" s="57"/>
      <c r="C37" s="13"/>
      <c r="D37" s="310"/>
      <c r="E37" s="311"/>
      <c r="F37" s="311"/>
      <c r="G37" s="329"/>
      <c r="H37" s="7"/>
      <c r="I37" s="8"/>
      <c r="J37" s="8"/>
      <c r="K37" s="8"/>
      <c r="L37" s="8"/>
      <c r="M37" s="79">
        <f t="shared" si="3"/>
        <v>0</v>
      </c>
      <c r="N37" s="58"/>
    </row>
    <row r="38" spans="2:14" x14ac:dyDescent="0.25">
      <c r="B38" s="57"/>
      <c r="C38" s="13"/>
      <c r="D38" s="310"/>
      <c r="E38" s="311"/>
      <c r="F38" s="311"/>
      <c r="G38" s="329"/>
      <c r="H38" s="7"/>
      <c r="I38" s="8"/>
      <c r="J38" s="8"/>
      <c r="K38" s="8"/>
      <c r="L38" s="8"/>
      <c r="M38" s="79">
        <f t="shared" si="3"/>
        <v>0</v>
      </c>
      <c r="N38" s="58"/>
    </row>
    <row r="39" spans="2:14" x14ac:dyDescent="0.25">
      <c r="B39" s="57"/>
      <c r="C39" s="13"/>
      <c r="D39" s="310"/>
      <c r="E39" s="311"/>
      <c r="F39" s="311"/>
      <c r="G39" s="329"/>
      <c r="H39" s="7"/>
      <c r="I39" s="8"/>
      <c r="J39" s="8"/>
      <c r="K39" s="8"/>
      <c r="L39" s="8"/>
      <c r="M39" s="79">
        <f t="shared" si="3"/>
        <v>0</v>
      </c>
      <c r="N39" s="58"/>
    </row>
    <row r="40" spans="2:14" x14ac:dyDescent="0.25">
      <c r="B40" s="57"/>
      <c r="C40" s="13"/>
      <c r="D40" s="310"/>
      <c r="E40" s="311"/>
      <c r="F40" s="311"/>
      <c r="G40" s="329"/>
      <c r="H40" s="7"/>
      <c r="I40" s="8"/>
      <c r="J40" s="8"/>
      <c r="K40" s="8"/>
      <c r="L40" s="8"/>
      <c r="M40" s="79">
        <f t="shared" si="3"/>
        <v>0</v>
      </c>
      <c r="N40" s="58"/>
    </row>
    <row r="41" spans="2:14" x14ac:dyDescent="0.25">
      <c r="B41" s="57"/>
      <c r="C41" s="13"/>
      <c r="D41" s="310"/>
      <c r="E41" s="311"/>
      <c r="F41" s="311"/>
      <c r="G41" s="329"/>
      <c r="H41" s="7"/>
      <c r="I41" s="8"/>
      <c r="J41" s="8"/>
      <c r="K41" s="8"/>
      <c r="L41" s="8"/>
      <c r="M41" s="79">
        <f t="shared" si="3"/>
        <v>0</v>
      </c>
      <c r="N41" s="58"/>
    </row>
    <row r="42" spans="2:14" x14ac:dyDescent="0.25">
      <c r="B42" s="57"/>
      <c r="C42" s="13"/>
      <c r="D42" s="310"/>
      <c r="E42" s="311"/>
      <c r="F42" s="311"/>
      <c r="G42" s="329"/>
      <c r="H42" s="7"/>
      <c r="I42" s="8" t="s">
        <v>223</v>
      </c>
      <c r="J42" s="8"/>
      <c r="K42" s="8"/>
      <c r="L42" s="8"/>
      <c r="M42" s="79">
        <f t="shared" si="3"/>
        <v>0</v>
      </c>
      <c r="N42" s="58"/>
    </row>
    <row r="43" spans="2:14" x14ac:dyDescent="0.25">
      <c r="B43" s="57"/>
      <c r="C43" s="13"/>
      <c r="D43" s="310"/>
      <c r="E43" s="311"/>
      <c r="F43" s="311"/>
      <c r="G43" s="329"/>
      <c r="H43" s="7"/>
      <c r="I43" s="8"/>
      <c r="J43" s="8"/>
      <c r="K43" s="8"/>
      <c r="L43" s="8"/>
      <c r="M43" s="79">
        <f t="shared" si="3"/>
        <v>0</v>
      </c>
      <c r="N43" s="58"/>
    </row>
    <row r="44" spans="2:14" x14ac:dyDescent="0.25">
      <c r="B44" s="57"/>
      <c r="C44" s="13"/>
      <c r="D44" s="310"/>
      <c r="E44" s="311"/>
      <c r="F44" s="311"/>
      <c r="G44" s="329"/>
      <c r="H44" s="7"/>
      <c r="I44" s="8"/>
      <c r="J44" s="8"/>
      <c r="K44" s="8"/>
      <c r="L44" s="8"/>
      <c r="M44" s="79">
        <f t="shared" si="3"/>
        <v>0</v>
      </c>
      <c r="N44" s="58"/>
    </row>
    <row r="45" spans="2:14" x14ac:dyDescent="0.25">
      <c r="B45" s="57"/>
      <c r="C45" s="13"/>
      <c r="D45" s="310"/>
      <c r="E45" s="311"/>
      <c r="F45" s="311"/>
      <c r="G45" s="329"/>
      <c r="H45" s="7"/>
      <c r="I45" s="8"/>
      <c r="J45" s="8"/>
      <c r="K45" s="8"/>
      <c r="L45" s="8"/>
      <c r="M45" s="79">
        <f t="shared" si="3"/>
        <v>0</v>
      </c>
      <c r="N45" s="58"/>
    </row>
    <row r="46" spans="2:14" ht="15.75" thickBot="1" x14ac:dyDescent="0.3">
      <c r="B46" s="57"/>
      <c r="C46" s="14"/>
      <c r="D46" s="336"/>
      <c r="E46" s="337"/>
      <c r="F46" s="337"/>
      <c r="G46" s="340"/>
      <c r="H46" s="18"/>
      <c r="I46" s="19"/>
      <c r="J46" s="19"/>
      <c r="K46" s="19"/>
      <c r="L46" s="19"/>
      <c r="M46" s="80">
        <f t="shared" si="3"/>
        <v>0</v>
      </c>
      <c r="N46" s="58"/>
    </row>
    <row r="47" spans="2:14" ht="15.75" thickBot="1" x14ac:dyDescent="0.3">
      <c r="B47" s="57"/>
      <c r="C47" s="132"/>
      <c r="D47" s="132"/>
      <c r="E47" s="132"/>
      <c r="F47" s="132"/>
      <c r="G47" s="133"/>
      <c r="H47" s="133"/>
      <c r="I47" s="133"/>
      <c r="J47" s="133"/>
      <c r="K47" s="133"/>
      <c r="L47" s="65" t="s">
        <v>221</v>
      </c>
      <c r="M47" s="157">
        <f>SUM(M32:M46)</f>
        <v>0</v>
      </c>
      <c r="N47" s="58"/>
    </row>
    <row r="48" spans="2:14" x14ac:dyDescent="0.25">
      <c r="B48" s="57"/>
      <c r="C48" s="194" t="s">
        <v>150</v>
      </c>
      <c r="D48" s="132"/>
      <c r="E48" s="132"/>
      <c r="F48" s="132"/>
      <c r="G48" s="133"/>
      <c r="H48" s="133"/>
      <c r="I48" s="133"/>
      <c r="J48" s="133"/>
      <c r="K48" s="133"/>
      <c r="L48" s="65" t="s">
        <v>140</v>
      </c>
      <c r="M48" s="134"/>
      <c r="N48" s="58"/>
    </row>
    <row r="49" spans="2:30" ht="15" customHeight="1" x14ac:dyDescent="0.25">
      <c r="B49" s="57"/>
      <c r="C49" s="320" t="s">
        <v>149</v>
      </c>
      <c r="D49" s="320"/>
      <c r="E49" s="320"/>
      <c r="F49" s="320"/>
      <c r="G49" s="320"/>
      <c r="H49" s="320"/>
      <c r="I49" s="320"/>
      <c r="J49" s="320"/>
      <c r="K49" s="320"/>
      <c r="L49" s="320"/>
      <c r="M49" s="320"/>
      <c r="N49" s="58"/>
      <c r="T49" s="38"/>
      <c r="V49" s="38"/>
      <c r="Y49" s="38"/>
      <c r="AA49" s="38"/>
      <c r="AC49" s="38"/>
    </row>
    <row r="50" spans="2:30" ht="15" customHeight="1" thickBot="1" x14ac:dyDescent="0.3">
      <c r="B50" s="57"/>
      <c r="C50" s="320" t="s">
        <v>244</v>
      </c>
      <c r="D50" s="320"/>
      <c r="E50" s="320"/>
      <c r="F50" s="320"/>
      <c r="G50" s="320"/>
      <c r="H50" s="320"/>
      <c r="I50" s="320"/>
      <c r="J50" s="320"/>
      <c r="K50" s="320"/>
      <c r="L50" s="320"/>
      <c r="M50" s="320"/>
      <c r="N50" s="58"/>
      <c r="T50" s="38"/>
      <c r="V50" s="38"/>
      <c r="Y50" s="38"/>
      <c r="AA50" s="38"/>
      <c r="AC50" s="38"/>
    </row>
    <row r="51" spans="2:30" s="41" customFormat="1" ht="42.6" customHeight="1" thickBot="1" x14ac:dyDescent="0.3">
      <c r="B51" s="57"/>
      <c r="C51" s="39" t="s">
        <v>43</v>
      </c>
      <c r="D51" s="103" t="s">
        <v>44</v>
      </c>
      <c r="E51" s="40"/>
      <c r="F51" s="40"/>
      <c r="G51" s="40"/>
      <c r="H51" s="321" t="s">
        <v>45</v>
      </c>
      <c r="I51" s="360"/>
      <c r="J51" s="321" t="s">
        <v>46</v>
      </c>
      <c r="K51" s="322"/>
      <c r="L51" s="207" t="s">
        <v>47</v>
      </c>
      <c r="M51" s="209" t="s">
        <v>48</v>
      </c>
      <c r="N51" s="58"/>
      <c r="O51"/>
      <c r="P51"/>
      <c r="Q51"/>
      <c r="R51"/>
      <c r="S51"/>
      <c r="U51"/>
      <c r="W51"/>
      <c r="Z51"/>
      <c r="AB51"/>
      <c r="AD51"/>
    </row>
    <row r="52" spans="2:30" x14ac:dyDescent="0.25">
      <c r="B52" s="57"/>
      <c r="C52" s="215"/>
      <c r="D52" s="361"/>
      <c r="E52" s="362"/>
      <c r="F52" s="362"/>
      <c r="G52" s="362"/>
      <c r="H52" s="325"/>
      <c r="I52" s="326"/>
      <c r="J52" s="325"/>
      <c r="K52" s="326"/>
      <c r="L52" s="216" t="str">
        <f>IFERROR(J52/H52,"At least 25%")</f>
        <v>At least 25%</v>
      </c>
      <c r="M52" s="205">
        <f>H52-J52</f>
        <v>0</v>
      </c>
      <c r="N52" s="58"/>
    </row>
    <row r="53" spans="2:30" ht="15.75" thickBot="1" x14ac:dyDescent="0.3">
      <c r="B53" s="57"/>
      <c r="C53" s="17"/>
      <c r="D53" s="323"/>
      <c r="E53" s="324"/>
      <c r="F53" s="324"/>
      <c r="G53" s="324"/>
      <c r="H53" s="327"/>
      <c r="I53" s="328"/>
      <c r="J53" s="327"/>
      <c r="K53" s="328"/>
      <c r="L53" s="208" t="str">
        <f>IFERROR(J53/H53,"At least 25%")</f>
        <v>At least 25%</v>
      </c>
      <c r="M53" s="206">
        <f>H53-J53</f>
        <v>0</v>
      </c>
      <c r="N53" s="58"/>
    </row>
    <row r="54" spans="2:30" ht="15.75" thickBot="1" x14ac:dyDescent="0.3">
      <c r="B54" s="57"/>
      <c r="C54" s="66"/>
      <c r="D54" s="188"/>
      <c r="E54" s="188"/>
      <c r="F54" s="188"/>
      <c r="G54" s="65" t="s">
        <v>142</v>
      </c>
      <c r="H54" s="365">
        <f>SUM(H52:I53)</f>
        <v>0</v>
      </c>
      <c r="I54" s="366"/>
      <c r="J54" s="65"/>
      <c r="K54" s="65"/>
      <c r="L54" s="65" t="s">
        <v>220</v>
      </c>
      <c r="M54" s="156">
        <f>SUM(M52:M53)</f>
        <v>0</v>
      </c>
      <c r="N54" s="58"/>
    </row>
    <row r="55" spans="2:30" ht="15.75" thickBot="1" x14ac:dyDescent="0.3">
      <c r="B55" s="57"/>
      <c r="C55" s="195" t="s">
        <v>151</v>
      </c>
      <c r="D55" s="51"/>
      <c r="E55" s="51"/>
      <c r="F55" s="51"/>
      <c r="G55" s="51"/>
      <c r="H55" s="51"/>
      <c r="I55" s="65" t="s">
        <v>143</v>
      </c>
      <c r="J55" s="363">
        <f>SUM(J52:K53)</f>
        <v>0</v>
      </c>
      <c r="K55" s="364"/>
      <c r="L55" s="55"/>
      <c r="M55" s="55"/>
      <c r="N55" s="58"/>
    </row>
    <row r="56" spans="2:30" ht="16.5" thickBot="1" x14ac:dyDescent="0.3">
      <c r="B56" s="72"/>
      <c r="C56" s="64" t="s">
        <v>112</v>
      </c>
      <c r="D56" s="64"/>
      <c r="E56" s="64"/>
      <c r="F56" s="55"/>
      <c r="G56" s="55"/>
      <c r="H56" s="55"/>
      <c r="I56" s="55"/>
      <c r="J56" s="55"/>
      <c r="K56" s="55"/>
      <c r="L56" s="55"/>
      <c r="M56" s="55"/>
      <c r="N56" s="71"/>
      <c r="O56" s="143"/>
    </row>
    <row r="57" spans="2:30" ht="15.75" thickBot="1" x14ac:dyDescent="0.3">
      <c r="B57" s="57"/>
      <c r="C57" s="29" t="s">
        <v>117</v>
      </c>
      <c r="D57" s="330" t="s">
        <v>12</v>
      </c>
      <c r="E57" s="331"/>
      <c r="F57" s="331"/>
      <c r="G57" s="332"/>
      <c r="H57" s="37" t="s">
        <v>38</v>
      </c>
      <c r="I57" s="48" t="s">
        <v>39</v>
      </c>
      <c r="J57" s="48" t="s">
        <v>40</v>
      </c>
      <c r="K57" s="48" t="s">
        <v>41</v>
      </c>
      <c r="L57" s="48" t="s">
        <v>42</v>
      </c>
      <c r="M57" s="97" t="s">
        <v>15</v>
      </c>
      <c r="N57" s="58"/>
    </row>
    <row r="58" spans="2:30" x14ac:dyDescent="0.25">
      <c r="B58" s="57"/>
      <c r="C58" s="13"/>
      <c r="D58" s="357"/>
      <c r="E58" s="358"/>
      <c r="F58" s="358"/>
      <c r="G58" s="359"/>
      <c r="H58" s="7"/>
      <c r="I58" s="8"/>
      <c r="J58" s="8"/>
      <c r="K58" s="8"/>
      <c r="L58" s="8"/>
      <c r="M58" s="79">
        <f>SUM(H58:L58)</f>
        <v>0</v>
      </c>
      <c r="N58" s="58"/>
    </row>
    <row r="59" spans="2:30" x14ac:dyDescent="0.25">
      <c r="B59" s="57"/>
      <c r="C59" s="13"/>
      <c r="D59" s="354"/>
      <c r="E59" s="355"/>
      <c r="F59" s="355"/>
      <c r="G59" s="356"/>
      <c r="H59" s="7"/>
      <c r="I59" s="8"/>
      <c r="J59" s="8"/>
      <c r="K59" s="8"/>
      <c r="L59" s="8"/>
      <c r="M59" s="79">
        <f t="shared" ref="M59:M67" si="4">SUM(H59:L59)</f>
        <v>0</v>
      </c>
      <c r="N59" s="58"/>
    </row>
    <row r="60" spans="2:30" x14ac:dyDescent="0.25">
      <c r="B60" s="57"/>
      <c r="C60" s="13"/>
      <c r="D60" s="354"/>
      <c r="E60" s="355"/>
      <c r="F60" s="355"/>
      <c r="G60" s="356"/>
      <c r="H60" s="7"/>
      <c r="I60" s="8"/>
      <c r="J60" s="8"/>
      <c r="K60" s="8"/>
      <c r="L60" s="8"/>
      <c r="M60" s="79">
        <f t="shared" si="4"/>
        <v>0</v>
      </c>
      <c r="N60" s="58"/>
    </row>
    <row r="61" spans="2:30" x14ac:dyDescent="0.25">
      <c r="B61" s="57"/>
      <c r="C61" s="13"/>
      <c r="D61" s="354"/>
      <c r="E61" s="355"/>
      <c r="F61" s="355"/>
      <c r="G61" s="356"/>
      <c r="H61" s="7"/>
      <c r="I61" s="8"/>
      <c r="J61" s="8"/>
      <c r="K61" s="8"/>
      <c r="L61" s="8"/>
      <c r="M61" s="79">
        <f t="shared" si="4"/>
        <v>0</v>
      </c>
      <c r="N61" s="58"/>
    </row>
    <row r="62" spans="2:30" x14ac:dyDescent="0.25">
      <c r="B62" s="57"/>
      <c r="C62" s="13"/>
      <c r="D62" s="354"/>
      <c r="E62" s="355"/>
      <c r="F62" s="355"/>
      <c r="G62" s="356"/>
      <c r="H62" s="7"/>
      <c r="I62" s="8"/>
      <c r="J62" s="8"/>
      <c r="K62" s="8"/>
      <c r="L62" s="8"/>
      <c r="M62" s="79">
        <f t="shared" si="4"/>
        <v>0</v>
      </c>
      <c r="N62" s="58"/>
    </row>
    <row r="63" spans="2:30" x14ac:dyDescent="0.25">
      <c r="B63" s="57"/>
      <c r="C63" s="13"/>
      <c r="D63" s="354"/>
      <c r="E63" s="355"/>
      <c r="F63" s="355"/>
      <c r="G63" s="356"/>
      <c r="H63" s="7"/>
      <c r="I63" s="8"/>
      <c r="J63" s="8"/>
      <c r="K63" s="8"/>
      <c r="L63" s="8"/>
      <c r="M63" s="79">
        <f t="shared" si="4"/>
        <v>0</v>
      </c>
      <c r="N63" s="58"/>
    </row>
    <row r="64" spans="2:30" x14ac:dyDescent="0.25">
      <c r="B64" s="57"/>
      <c r="C64" s="13"/>
      <c r="D64" s="354"/>
      <c r="E64" s="355"/>
      <c r="F64" s="355"/>
      <c r="G64" s="356"/>
      <c r="H64" s="7"/>
      <c r="I64" s="8"/>
      <c r="J64" s="8"/>
      <c r="K64" s="8"/>
      <c r="L64" s="8"/>
      <c r="M64" s="79">
        <f t="shared" si="4"/>
        <v>0</v>
      </c>
      <c r="N64" s="58"/>
    </row>
    <row r="65" spans="2:15" x14ac:dyDescent="0.25">
      <c r="B65" s="57"/>
      <c r="C65" s="13"/>
      <c r="D65" s="354"/>
      <c r="E65" s="355"/>
      <c r="F65" s="355"/>
      <c r="G65" s="356"/>
      <c r="H65" s="7"/>
      <c r="I65" s="8"/>
      <c r="J65" s="8"/>
      <c r="K65" s="8"/>
      <c r="L65" s="8"/>
      <c r="M65" s="79">
        <f t="shared" si="4"/>
        <v>0</v>
      </c>
      <c r="N65" s="58"/>
    </row>
    <row r="66" spans="2:15" x14ac:dyDescent="0.25">
      <c r="B66" s="57"/>
      <c r="C66" s="13"/>
      <c r="D66" s="354"/>
      <c r="E66" s="355"/>
      <c r="F66" s="355"/>
      <c r="G66" s="356"/>
      <c r="H66" s="7"/>
      <c r="I66" s="8"/>
      <c r="J66" s="8"/>
      <c r="K66" s="8"/>
      <c r="L66" s="8"/>
      <c r="M66" s="79">
        <f t="shared" si="4"/>
        <v>0</v>
      </c>
      <c r="N66" s="58"/>
    </row>
    <row r="67" spans="2:15" ht="15.75" thickBot="1" x14ac:dyDescent="0.3">
      <c r="B67" s="57"/>
      <c r="C67" s="14"/>
      <c r="D67" s="351"/>
      <c r="E67" s="352"/>
      <c r="F67" s="352"/>
      <c r="G67" s="353"/>
      <c r="H67" s="18"/>
      <c r="I67" s="19"/>
      <c r="J67" s="19"/>
      <c r="K67" s="19"/>
      <c r="L67" s="19"/>
      <c r="M67" s="80">
        <f t="shared" si="4"/>
        <v>0</v>
      </c>
      <c r="N67" s="58"/>
    </row>
    <row r="68" spans="2:15" ht="15.75" thickBot="1" x14ac:dyDescent="0.3">
      <c r="B68" s="72"/>
      <c r="C68" s="73"/>
      <c r="D68" s="55"/>
      <c r="E68" s="55"/>
      <c r="F68" s="74"/>
      <c r="G68" s="65"/>
      <c r="H68" s="65"/>
      <c r="I68" s="75"/>
      <c r="J68" s="75"/>
      <c r="K68" s="75"/>
      <c r="L68" s="65" t="s">
        <v>97</v>
      </c>
      <c r="M68" s="156">
        <f>SUM(M58:M67)</f>
        <v>0</v>
      </c>
      <c r="N68" s="71"/>
      <c r="O68" s="143"/>
    </row>
    <row r="69" spans="2:15" x14ac:dyDescent="0.25">
      <c r="B69" s="72"/>
      <c r="C69" s="194" t="s">
        <v>150</v>
      </c>
      <c r="D69" s="55"/>
      <c r="E69" s="55"/>
      <c r="F69" s="74"/>
      <c r="G69" s="65"/>
      <c r="H69" s="65"/>
      <c r="I69" s="75"/>
      <c r="J69" s="75"/>
      <c r="K69" s="75"/>
      <c r="L69" s="65" t="s">
        <v>144</v>
      </c>
      <c r="M69" s="55"/>
      <c r="N69" s="71"/>
      <c r="O69" s="143"/>
    </row>
    <row r="70" spans="2:15" ht="16.5" thickBot="1" x14ac:dyDescent="0.3">
      <c r="B70" s="72"/>
      <c r="C70" s="64" t="s">
        <v>110</v>
      </c>
      <c r="D70" s="64"/>
      <c r="E70" s="64"/>
      <c r="F70" s="55"/>
      <c r="G70" s="55"/>
      <c r="H70" s="55"/>
      <c r="I70" s="55"/>
      <c r="J70" s="55"/>
      <c r="K70" s="55"/>
      <c r="L70" s="55"/>
      <c r="M70" s="55"/>
      <c r="N70" s="71"/>
      <c r="O70" s="143"/>
    </row>
    <row r="71" spans="2:15" ht="15.75" thickBot="1" x14ac:dyDescent="0.3">
      <c r="B71" s="57"/>
      <c r="C71" s="29" t="s">
        <v>117</v>
      </c>
      <c r="D71" s="330" t="s">
        <v>12</v>
      </c>
      <c r="E71" s="331"/>
      <c r="F71" s="331"/>
      <c r="G71" s="332"/>
      <c r="H71" s="37" t="s">
        <v>38</v>
      </c>
      <c r="I71" s="48" t="s">
        <v>39</v>
      </c>
      <c r="J71" s="48" t="s">
        <v>40</v>
      </c>
      <c r="K71" s="48" t="s">
        <v>41</v>
      </c>
      <c r="L71" s="48" t="s">
        <v>42</v>
      </c>
      <c r="M71" s="97" t="s">
        <v>15</v>
      </c>
      <c r="N71" s="58"/>
    </row>
    <row r="72" spans="2:15" x14ac:dyDescent="0.25">
      <c r="B72" s="57"/>
      <c r="C72" s="13"/>
      <c r="D72" s="338"/>
      <c r="E72" s="339"/>
      <c r="F72" s="339"/>
      <c r="G72" s="341"/>
      <c r="H72" s="7"/>
      <c r="I72" s="8"/>
      <c r="J72" s="8"/>
      <c r="K72" s="8"/>
      <c r="L72" s="8"/>
      <c r="M72" s="79">
        <f t="shared" ref="M72:M82" si="5">SUM(H72:L72)</f>
        <v>0</v>
      </c>
      <c r="N72" s="58"/>
    </row>
    <row r="73" spans="2:15" x14ac:dyDescent="0.25">
      <c r="B73" s="57"/>
      <c r="C73" s="13"/>
      <c r="D73" s="310"/>
      <c r="E73" s="311"/>
      <c r="F73" s="311"/>
      <c r="G73" s="329"/>
      <c r="H73" s="7"/>
      <c r="I73" s="8"/>
      <c r="J73" s="8"/>
      <c r="K73" s="8"/>
      <c r="L73" s="8"/>
      <c r="M73" s="79">
        <f t="shared" si="5"/>
        <v>0</v>
      </c>
      <c r="N73" s="58"/>
    </row>
    <row r="74" spans="2:15" x14ac:dyDescent="0.25">
      <c r="B74" s="57"/>
      <c r="C74" s="13"/>
      <c r="D74" s="310"/>
      <c r="E74" s="311"/>
      <c r="F74" s="311"/>
      <c r="G74" s="329"/>
      <c r="H74" s="7"/>
      <c r="I74" s="8"/>
      <c r="J74" s="8"/>
      <c r="K74" s="8"/>
      <c r="L74" s="8"/>
      <c r="M74" s="79">
        <f t="shared" si="5"/>
        <v>0</v>
      </c>
      <c r="N74" s="58"/>
    </row>
    <row r="75" spans="2:15" x14ac:dyDescent="0.25">
      <c r="B75" s="57"/>
      <c r="C75" s="13"/>
      <c r="D75" s="310"/>
      <c r="E75" s="311"/>
      <c r="F75" s="311"/>
      <c r="G75" s="329"/>
      <c r="H75" s="9"/>
      <c r="I75" s="10"/>
      <c r="J75" s="10"/>
      <c r="K75" s="10"/>
      <c r="L75" s="10"/>
      <c r="M75" s="79">
        <f t="shared" si="5"/>
        <v>0</v>
      </c>
      <c r="N75" s="58"/>
    </row>
    <row r="76" spans="2:15" x14ac:dyDescent="0.25">
      <c r="B76" s="57"/>
      <c r="C76" s="13"/>
      <c r="D76" s="310"/>
      <c r="E76" s="311"/>
      <c r="F76" s="311"/>
      <c r="G76" s="329"/>
      <c r="H76" s="9"/>
      <c r="I76" s="10"/>
      <c r="J76" s="10"/>
      <c r="K76" s="10"/>
      <c r="L76" s="10"/>
      <c r="M76" s="79">
        <f t="shared" si="5"/>
        <v>0</v>
      </c>
      <c r="N76" s="58"/>
    </row>
    <row r="77" spans="2:15" x14ac:dyDescent="0.25">
      <c r="B77" s="57"/>
      <c r="C77" s="13"/>
      <c r="D77" s="310"/>
      <c r="E77" s="311"/>
      <c r="F77" s="311"/>
      <c r="G77" s="329"/>
      <c r="H77" s="9"/>
      <c r="I77" s="10"/>
      <c r="J77" s="10"/>
      <c r="K77" s="10"/>
      <c r="L77" s="10"/>
      <c r="M77" s="79">
        <f t="shared" si="5"/>
        <v>0</v>
      </c>
      <c r="N77" s="58"/>
    </row>
    <row r="78" spans="2:15" x14ac:dyDescent="0.25">
      <c r="B78" s="57"/>
      <c r="C78" s="13"/>
      <c r="D78" s="310"/>
      <c r="E78" s="311"/>
      <c r="F78" s="311"/>
      <c r="G78" s="329"/>
      <c r="H78" s="9"/>
      <c r="I78" s="10"/>
      <c r="J78" s="10"/>
      <c r="K78" s="10"/>
      <c r="L78" s="10"/>
      <c r="M78" s="79">
        <f t="shared" si="5"/>
        <v>0</v>
      </c>
      <c r="N78" s="58"/>
    </row>
    <row r="79" spans="2:15" x14ac:dyDescent="0.25">
      <c r="B79" s="57"/>
      <c r="C79" s="13"/>
      <c r="D79" s="310"/>
      <c r="E79" s="311"/>
      <c r="F79" s="311"/>
      <c r="G79" s="329"/>
      <c r="H79" s="9"/>
      <c r="I79" s="10"/>
      <c r="J79" s="10"/>
      <c r="K79" s="10"/>
      <c r="L79" s="10"/>
      <c r="M79" s="79">
        <f t="shared" si="5"/>
        <v>0</v>
      </c>
      <c r="N79" s="58"/>
    </row>
    <row r="80" spans="2:15" x14ac:dyDescent="0.25">
      <c r="B80" s="57"/>
      <c r="C80" s="13"/>
      <c r="D80" s="310"/>
      <c r="E80" s="311"/>
      <c r="F80" s="311"/>
      <c r="G80" s="329"/>
      <c r="H80" s="9"/>
      <c r="I80" s="10"/>
      <c r="J80" s="10"/>
      <c r="K80" s="10"/>
      <c r="L80" s="10"/>
      <c r="M80" s="79">
        <f t="shared" si="5"/>
        <v>0</v>
      </c>
      <c r="N80" s="58"/>
    </row>
    <row r="81" spans="2:14" x14ac:dyDescent="0.25">
      <c r="B81" s="57"/>
      <c r="C81" s="13"/>
      <c r="D81" s="310"/>
      <c r="E81" s="311"/>
      <c r="F81" s="311"/>
      <c r="G81" s="329"/>
      <c r="H81" s="9"/>
      <c r="I81" s="10"/>
      <c r="J81" s="10"/>
      <c r="K81" s="10"/>
      <c r="L81" s="10"/>
      <c r="M81" s="79">
        <f t="shared" si="5"/>
        <v>0</v>
      </c>
      <c r="N81" s="58"/>
    </row>
    <row r="82" spans="2:14" ht="15.75" thickBot="1" x14ac:dyDescent="0.3">
      <c r="B82" s="57"/>
      <c r="C82" s="14"/>
      <c r="D82" s="336"/>
      <c r="E82" s="337"/>
      <c r="F82" s="337"/>
      <c r="G82" s="340"/>
      <c r="H82" s="18"/>
      <c r="I82" s="19"/>
      <c r="J82" s="19"/>
      <c r="K82" s="19"/>
      <c r="L82" s="19"/>
      <c r="M82" s="80">
        <f t="shared" si="5"/>
        <v>0</v>
      </c>
      <c r="N82" s="58"/>
    </row>
    <row r="83" spans="2:14" ht="15.75" thickBot="1" x14ac:dyDescent="0.3">
      <c r="B83" s="57"/>
      <c r="C83" s="66"/>
      <c r="D83" s="51"/>
      <c r="E83" s="51"/>
      <c r="F83" s="67"/>
      <c r="G83" s="51"/>
      <c r="H83" s="51"/>
      <c r="I83" s="51"/>
      <c r="J83" s="51"/>
      <c r="K83" s="51"/>
      <c r="L83" s="65" t="s">
        <v>98</v>
      </c>
      <c r="M83" s="156">
        <f>SUM(M72:M82)</f>
        <v>0</v>
      </c>
      <c r="N83" s="58"/>
    </row>
    <row r="84" spans="2:14" x14ac:dyDescent="0.25">
      <c r="B84" s="57"/>
      <c r="C84" s="194" t="s">
        <v>150</v>
      </c>
      <c r="D84" s="51"/>
      <c r="E84" s="51"/>
      <c r="F84" s="67"/>
      <c r="G84" s="51"/>
      <c r="H84" s="51"/>
      <c r="I84" s="51"/>
      <c r="J84" s="51"/>
      <c r="K84" s="51"/>
      <c r="L84" s="65" t="s">
        <v>141</v>
      </c>
      <c r="M84" s="51"/>
      <c r="N84" s="58"/>
    </row>
    <row r="85" spans="2:14" ht="16.5" thickBot="1" x14ac:dyDescent="0.3">
      <c r="B85" s="57"/>
      <c r="C85" s="64" t="s">
        <v>111</v>
      </c>
      <c r="D85" s="62"/>
      <c r="E85" s="62"/>
      <c r="F85" s="51"/>
      <c r="G85" s="51"/>
      <c r="H85" s="51"/>
      <c r="I85" s="51"/>
      <c r="J85" s="51"/>
      <c r="K85" s="51"/>
      <c r="L85" s="51"/>
      <c r="M85" s="51"/>
      <c r="N85" s="58"/>
    </row>
    <row r="86" spans="2:14" ht="15.75" thickBot="1" x14ac:dyDescent="0.3">
      <c r="B86" s="57"/>
      <c r="C86" s="29" t="s">
        <v>118</v>
      </c>
      <c r="D86" s="330" t="s">
        <v>12</v>
      </c>
      <c r="E86" s="331"/>
      <c r="F86" s="331"/>
      <c r="G86" s="331"/>
      <c r="H86" s="48" t="s">
        <v>38</v>
      </c>
      <c r="I86" s="48" t="s">
        <v>39</v>
      </c>
      <c r="J86" s="48" t="s">
        <v>40</v>
      </c>
      <c r="K86" s="48" t="s">
        <v>41</v>
      </c>
      <c r="L86" s="48" t="s">
        <v>42</v>
      </c>
      <c r="M86" s="97" t="s">
        <v>15</v>
      </c>
      <c r="N86" s="58"/>
    </row>
    <row r="87" spans="2:14" x14ac:dyDescent="0.25">
      <c r="B87" s="57"/>
      <c r="C87" s="20"/>
      <c r="D87" s="338"/>
      <c r="E87" s="339"/>
      <c r="F87" s="339"/>
      <c r="G87" s="339"/>
      <c r="H87" s="21"/>
      <c r="I87" s="22"/>
      <c r="J87" s="22"/>
      <c r="K87" s="22"/>
      <c r="L87" s="22"/>
      <c r="M87" s="78">
        <f>SUM(H87:L87)</f>
        <v>0</v>
      </c>
      <c r="N87" s="58"/>
    </row>
    <row r="88" spans="2:14" x14ac:dyDescent="0.25">
      <c r="B88" s="57"/>
      <c r="C88" s="13"/>
      <c r="D88" s="310"/>
      <c r="E88" s="311"/>
      <c r="F88" s="311"/>
      <c r="G88" s="311"/>
      <c r="H88" s="7"/>
      <c r="I88" s="8"/>
      <c r="J88" s="8"/>
      <c r="K88" s="8"/>
      <c r="L88" s="8"/>
      <c r="M88" s="79">
        <f t="shared" ref="M88:M96" si="6">SUM(H88:L88)</f>
        <v>0</v>
      </c>
      <c r="N88" s="58"/>
    </row>
    <row r="89" spans="2:14" x14ac:dyDescent="0.25">
      <c r="B89" s="57"/>
      <c r="C89" s="13"/>
      <c r="D89" s="310"/>
      <c r="E89" s="311"/>
      <c r="F89" s="311"/>
      <c r="G89" s="311"/>
      <c r="H89" s="7"/>
      <c r="I89" s="8"/>
      <c r="J89" s="8"/>
      <c r="K89" s="8"/>
      <c r="L89" s="8"/>
      <c r="M89" s="79">
        <f t="shared" si="6"/>
        <v>0</v>
      </c>
      <c r="N89" s="58"/>
    </row>
    <row r="90" spans="2:14" x14ac:dyDescent="0.25">
      <c r="B90" s="57"/>
      <c r="C90" s="13"/>
      <c r="D90" s="310"/>
      <c r="E90" s="311"/>
      <c r="F90" s="311"/>
      <c r="G90" s="311"/>
      <c r="H90" s="7"/>
      <c r="I90" s="8"/>
      <c r="J90" s="8"/>
      <c r="K90" s="8"/>
      <c r="L90" s="8"/>
      <c r="M90" s="79">
        <f t="shared" si="6"/>
        <v>0</v>
      </c>
      <c r="N90" s="58"/>
    </row>
    <row r="91" spans="2:14" x14ac:dyDescent="0.25">
      <c r="B91" s="57"/>
      <c r="C91" s="13"/>
      <c r="D91" s="310"/>
      <c r="E91" s="311"/>
      <c r="F91" s="311"/>
      <c r="G91" s="311"/>
      <c r="H91" s="7"/>
      <c r="I91" s="8"/>
      <c r="J91" s="8"/>
      <c r="K91" s="8"/>
      <c r="L91" s="8"/>
      <c r="M91" s="79">
        <f t="shared" si="6"/>
        <v>0</v>
      </c>
      <c r="N91" s="58"/>
    </row>
    <row r="92" spans="2:14" x14ac:dyDescent="0.25">
      <c r="B92" s="57"/>
      <c r="C92" s="13"/>
      <c r="D92" s="310"/>
      <c r="E92" s="311"/>
      <c r="F92" s="311"/>
      <c r="G92" s="311"/>
      <c r="H92" s="7"/>
      <c r="I92" s="8"/>
      <c r="J92" s="8"/>
      <c r="K92" s="8"/>
      <c r="L92" s="8"/>
      <c r="M92" s="79">
        <f t="shared" si="6"/>
        <v>0</v>
      </c>
      <c r="N92" s="58"/>
    </row>
    <row r="93" spans="2:14" x14ac:dyDescent="0.25">
      <c r="B93" s="57"/>
      <c r="C93" s="13"/>
      <c r="D93" s="310"/>
      <c r="E93" s="311"/>
      <c r="F93" s="311"/>
      <c r="G93" s="311"/>
      <c r="H93" s="7"/>
      <c r="I93" s="8"/>
      <c r="J93" s="8"/>
      <c r="K93" s="8"/>
      <c r="L93" s="8"/>
      <c r="M93" s="79">
        <f t="shared" si="6"/>
        <v>0</v>
      </c>
      <c r="N93" s="58"/>
    </row>
    <row r="94" spans="2:14" x14ac:dyDescent="0.25">
      <c r="B94" s="57"/>
      <c r="C94" s="13"/>
      <c r="D94" s="310"/>
      <c r="E94" s="311"/>
      <c r="F94" s="311"/>
      <c r="G94" s="311"/>
      <c r="H94" s="7"/>
      <c r="I94" s="8"/>
      <c r="J94" s="8"/>
      <c r="K94" s="8"/>
      <c r="L94" s="8"/>
      <c r="M94" s="79">
        <f t="shared" si="6"/>
        <v>0</v>
      </c>
      <c r="N94" s="58"/>
    </row>
    <row r="95" spans="2:14" x14ac:dyDescent="0.25">
      <c r="B95" s="57"/>
      <c r="C95" s="13"/>
      <c r="D95" s="310"/>
      <c r="E95" s="311"/>
      <c r="F95" s="311"/>
      <c r="G95" s="311"/>
      <c r="H95" s="7"/>
      <c r="I95" s="8"/>
      <c r="J95" s="8"/>
      <c r="K95" s="8"/>
      <c r="L95" s="8"/>
      <c r="M95" s="79">
        <f t="shared" si="6"/>
        <v>0</v>
      </c>
      <c r="N95" s="58"/>
    </row>
    <row r="96" spans="2:14" ht="15.75" thickBot="1" x14ac:dyDescent="0.3">
      <c r="B96" s="57"/>
      <c r="C96" s="14"/>
      <c r="D96" s="336"/>
      <c r="E96" s="337"/>
      <c r="F96" s="337"/>
      <c r="G96" s="337"/>
      <c r="H96" s="15"/>
      <c r="I96" s="16"/>
      <c r="J96" s="16"/>
      <c r="K96" s="16"/>
      <c r="L96" s="16"/>
      <c r="M96" s="80">
        <f t="shared" si="6"/>
        <v>0</v>
      </c>
      <c r="N96" s="58"/>
    </row>
    <row r="97" spans="2:17" ht="15.75" thickBot="1" x14ac:dyDescent="0.3">
      <c r="B97" s="57"/>
      <c r="C97" s="66"/>
      <c r="D97" s="51"/>
      <c r="E97" s="51"/>
      <c r="F97" s="67"/>
      <c r="G97" s="51"/>
      <c r="H97" s="51"/>
      <c r="I97" s="51"/>
      <c r="J97" s="51"/>
      <c r="K97" s="51"/>
      <c r="L97" s="65" t="s">
        <v>71</v>
      </c>
      <c r="M97" s="156">
        <f>SUM(M87:M96)</f>
        <v>0</v>
      </c>
      <c r="N97" s="58"/>
      <c r="Q97" s="38"/>
    </row>
    <row r="98" spans="2:17" x14ac:dyDescent="0.25">
      <c r="B98" s="57"/>
      <c r="C98" s="66"/>
      <c r="D98" s="51"/>
      <c r="E98" s="51"/>
      <c r="F98" s="67"/>
      <c r="G98" s="51"/>
      <c r="H98" s="51"/>
      <c r="I98" s="51"/>
      <c r="J98" s="51"/>
      <c r="K98" s="51"/>
      <c r="L98" s="65" t="s">
        <v>141</v>
      </c>
      <c r="M98" s="55"/>
      <c r="N98" s="58"/>
      <c r="Q98" s="38"/>
    </row>
    <row r="99" spans="2:17" ht="15.75" thickBot="1" x14ac:dyDescent="0.3">
      <c r="B99" s="72"/>
      <c r="C99" s="55"/>
      <c r="D99" s="55"/>
      <c r="E99" s="55"/>
      <c r="F99" s="69"/>
      <c r="G99" s="55"/>
      <c r="H99" s="55"/>
      <c r="I99" s="55"/>
      <c r="J99" s="55"/>
      <c r="K99" s="55"/>
      <c r="L99" s="55"/>
      <c r="M99" s="55"/>
      <c r="N99" s="71"/>
      <c r="O99" s="143"/>
    </row>
    <row r="100" spans="2:17" ht="29.45" customHeight="1" thickBot="1" x14ac:dyDescent="0.3">
      <c r="B100" s="57"/>
      <c r="C100" s="312" t="s">
        <v>224</v>
      </c>
      <c r="D100" s="313"/>
      <c r="E100" s="313"/>
      <c r="F100" s="313"/>
      <c r="G100" s="313"/>
      <c r="H100" s="313"/>
      <c r="I100" s="313"/>
      <c r="J100" s="313"/>
      <c r="K100" s="313"/>
      <c r="L100" s="313"/>
      <c r="M100" s="314"/>
      <c r="N100" s="58"/>
    </row>
    <row r="101" spans="2:17" ht="160.15" customHeight="1" thickBot="1" x14ac:dyDescent="0.3">
      <c r="B101" s="57"/>
      <c r="C101" s="333"/>
      <c r="D101" s="334"/>
      <c r="E101" s="334"/>
      <c r="F101" s="334"/>
      <c r="G101" s="334"/>
      <c r="H101" s="334"/>
      <c r="I101" s="334"/>
      <c r="J101" s="334"/>
      <c r="K101" s="334"/>
      <c r="L101" s="334"/>
      <c r="M101" s="335"/>
      <c r="N101" s="58"/>
    </row>
    <row r="102" spans="2:17" ht="15.75" x14ac:dyDescent="0.25">
      <c r="B102" s="57"/>
      <c r="C102" s="62"/>
      <c r="D102" s="51"/>
      <c r="E102" s="51"/>
      <c r="F102" s="67"/>
      <c r="G102" s="51"/>
      <c r="H102" s="51"/>
      <c r="I102" s="51"/>
      <c r="J102" s="51"/>
      <c r="K102" s="51"/>
      <c r="L102" s="51"/>
      <c r="M102" s="51"/>
      <c r="N102" s="58"/>
    </row>
    <row r="103" spans="2:17" x14ac:dyDescent="0.25">
      <c r="B103" s="57"/>
      <c r="C103" s="194" t="s">
        <v>150</v>
      </c>
      <c r="D103" s="51"/>
      <c r="E103" s="51"/>
      <c r="F103" s="67"/>
      <c r="G103" s="51"/>
      <c r="H103" s="51"/>
      <c r="I103" s="51"/>
      <c r="J103" s="51"/>
      <c r="K103" s="51"/>
      <c r="L103" s="51"/>
      <c r="M103" s="51"/>
      <c r="N103" s="58"/>
    </row>
    <row r="104" spans="2:17" ht="16.5" thickBot="1" x14ac:dyDescent="0.3">
      <c r="B104" s="57"/>
      <c r="C104" s="62" t="s">
        <v>113</v>
      </c>
      <c r="D104" s="68"/>
      <c r="E104" s="68"/>
      <c r="F104" s="67"/>
      <c r="G104" s="51"/>
      <c r="H104" s="51"/>
      <c r="I104" s="55"/>
      <c r="J104" s="55"/>
      <c r="K104" s="55"/>
      <c r="L104" s="55"/>
      <c r="M104" s="51"/>
      <c r="N104" s="58"/>
    </row>
    <row r="105" spans="2:17" ht="26.25" thickBot="1" x14ac:dyDescent="0.3">
      <c r="B105" s="57"/>
      <c r="C105" s="39" t="s">
        <v>29</v>
      </c>
      <c r="D105" s="103" t="s">
        <v>49</v>
      </c>
      <c r="E105" s="40"/>
      <c r="F105" s="42" t="s">
        <v>154</v>
      </c>
      <c r="G105" s="43" t="s">
        <v>28</v>
      </c>
      <c r="H105" s="51"/>
      <c r="I105" s="55"/>
      <c r="J105" s="55"/>
      <c r="K105" s="55"/>
      <c r="L105" s="65"/>
      <c r="M105" s="51"/>
      <c r="N105" s="58"/>
    </row>
    <row r="106" spans="2:17" x14ac:dyDescent="0.25">
      <c r="B106" s="57"/>
      <c r="C106" s="11"/>
      <c r="D106" s="367"/>
      <c r="E106" s="368"/>
      <c r="F106" s="220"/>
      <c r="G106" s="99"/>
      <c r="H106" s="51"/>
      <c r="I106" s="55"/>
      <c r="J106" s="55"/>
      <c r="K106" s="55"/>
      <c r="L106" s="55"/>
      <c r="M106" s="51"/>
      <c r="N106" s="58"/>
    </row>
    <row r="107" spans="2:17" x14ac:dyDescent="0.25">
      <c r="B107" s="57"/>
      <c r="C107" s="11"/>
      <c r="D107" s="369"/>
      <c r="E107" s="370"/>
      <c r="F107" s="221"/>
      <c r="G107" s="99"/>
      <c r="H107" s="51"/>
      <c r="I107" s="55"/>
      <c r="J107" s="55"/>
      <c r="K107" s="55"/>
      <c r="L107" s="55"/>
      <c r="M107" s="51"/>
      <c r="N107" s="58"/>
    </row>
    <row r="108" spans="2:17" x14ac:dyDescent="0.25">
      <c r="B108" s="57"/>
      <c r="C108" s="11"/>
      <c r="D108" s="371"/>
      <c r="E108" s="372"/>
      <c r="F108" s="221"/>
      <c r="G108" s="99"/>
      <c r="H108" s="51"/>
      <c r="I108" s="55"/>
      <c r="J108" s="55"/>
      <c r="K108" s="55"/>
      <c r="L108" s="55"/>
      <c r="M108" s="51"/>
      <c r="N108" s="58"/>
    </row>
    <row r="109" spans="2:17" x14ac:dyDescent="0.25">
      <c r="B109" s="57"/>
      <c r="C109" s="11"/>
      <c r="D109" s="369"/>
      <c r="E109" s="370"/>
      <c r="F109" s="221"/>
      <c r="G109" s="99"/>
      <c r="H109" s="51"/>
      <c r="I109" s="55"/>
      <c r="J109" s="55"/>
      <c r="K109" s="55"/>
      <c r="L109" s="55"/>
      <c r="M109" s="51"/>
      <c r="N109" s="58"/>
    </row>
    <row r="110" spans="2:17" ht="15.75" thickBot="1" x14ac:dyDescent="0.3">
      <c r="B110" s="57"/>
      <c r="C110" s="12"/>
      <c r="D110" s="373"/>
      <c r="E110" s="374"/>
      <c r="F110" s="222"/>
      <c r="G110" s="100"/>
      <c r="H110" s="51"/>
      <c r="I110" s="55"/>
      <c r="J110" s="55"/>
      <c r="K110" s="55"/>
      <c r="L110" s="55"/>
      <c r="M110" s="51"/>
      <c r="N110" s="58"/>
    </row>
    <row r="111" spans="2:17" ht="15.75" thickBot="1" x14ac:dyDescent="0.3">
      <c r="B111" s="57"/>
      <c r="C111" s="55"/>
      <c r="D111" s="55"/>
      <c r="E111" s="55"/>
      <c r="F111" s="158" t="s">
        <v>114</v>
      </c>
      <c r="G111" s="159">
        <f>SUM(G106:G110)</f>
        <v>0</v>
      </c>
      <c r="H111" s="51"/>
      <c r="I111" s="55"/>
      <c r="J111" s="55"/>
      <c r="K111" s="55"/>
      <c r="L111" s="55"/>
      <c r="M111" s="51"/>
      <c r="N111" s="58"/>
    </row>
    <row r="112" spans="2:17" x14ac:dyDescent="0.25">
      <c r="B112" s="57"/>
      <c r="C112" s="55"/>
      <c r="D112" s="55"/>
      <c r="E112" s="55"/>
      <c r="F112" s="65" t="s">
        <v>145</v>
      </c>
      <c r="G112" s="55"/>
      <c r="H112" s="51"/>
      <c r="I112" s="55"/>
      <c r="J112" s="55"/>
      <c r="K112" s="55"/>
      <c r="L112" s="55"/>
      <c r="M112" s="51"/>
      <c r="N112" s="58"/>
    </row>
    <row r="113" spans="2:14" x14ac:dyDescent="0.25">
      <c r="B113" s="57"/>
      <c r="C113" s="55"/>
      <c r="D113" s="55"/>
      <c r="E113" s="55"/>
      <c r="F113" s="69"/>
      <c r="G113" s="55"/>
      <c r="H113" s="55"/>
      <c r="I113" s="55"/>
      <c r="J113" s="55"/>
      <c r="K113" s="55"/>
      <c r="L113" s="55"/>
      <c r="M113" s="51"/>
      <c r="N113" s="58"/>
    </row>
    <row r="114" spans="2:14" x14ac:dyDescent="0.25">
      <c r="B114" s="57"/>
      <c r="C114" s="55"/>
      <c r="D114" s="55"/>
      <c r="E114" s="55"/>
      <c r="F114" s="69"/>
      <c r="G114" s="51"/>
      <c r="H114" s="51"/>
      <c r="I114" s="55"/>
      <c r="J114" s="55"/>
      <c r="K114" s="55"/>
      <c r="L114" s="55"/>
      <c r="M114" s="51"/>
      <c r="N114" s="58"/>
    </row>
    <row r="115" spans="2:14" ht="21" x14ac:dyDescent="0.35">
      <c r="B115" s="57"/>
      <c r="C115" s="55"/>
      <c r="D115" s="55"/>
      <c r="E115" s="55"/>
      <c r="F115" s="69"/>
      <c r="G115" s="51"/>
      <c r="H115" s="51"/>
      <c r="I115" s="55"/>
      <c r="J115" s="55"/>
      <c r="K115" s="55"/>
      <c r="L115" s="55"/>
      <c r="M115" s="140" t="s">
        <v>152</v>
      </c>
      <c r="N115" s="58"/>
    </row>
    <row r="116" spans="2:14" x14ac:dyDescent="0.25">
      <c r="B116" s="57"/>
      <c r="C116" s="55"/>
      <c r="D116" s="55"/>
      <c r="E116" s="55"/>
      <c r="F116" s="69"/>
      <c r="G116" s="51"/>
      <c r="H116" s="51"/>
      <c r="I116" s="55"/>
      <c r="J116" s="55"/>
      <c r="K116" s="55"/>
      <c r="L116" s="65"/>
      <c r="M116" s="65"/>
      <c r="N116" s="58"/>
    </row>
    <row r="117" spans="2:14" ht="15.75" thickBot="1" x14ac:dyDescent="0.3">
      <c r="B117" s="57"/>
      <c r="C117" s="55"/>
      <c r="D117" s="55"/>
      <c r="E117" s="55"/>
      <c r="F117" s="69"/>
      <c r="G117" s="51"/>
      <c r="H117" s="51"/>
      <c r="I117" s="55"/>
      <c r="J117" s="55"/>
      <c r="K117" s="55"/>
      <c r="L117" s="65"/>
      <c r="M117" s="65"/>
      <c r="N117" s="58"/>
    </row>
    <row r="118" spans="2:14" x14ac:dyDescent="0.25">
      <c r="B118" s="57"/>
      <c r="C118" s="55"/>
      <c r="D118" s="55"/>
      <c r="E118" s="55"/>
      <c r="F118" s="69"/>
      <c r="G118" s="51"/>
      <c r="H118" s="51"/>
      <c r="I118" s="55"/>
      <c r="J118" s="55"/>
      <c r="K118" s="55"/>
      <c r="L118" s="65" t="s">
        <v>126</v>
      </c>
      <c r="M118" s="141">
        <f>M27+M47+M68+M83+M97</f>
        <v>0</v>
      </c>
      <c r="N118" s="58"/>
    </row>
    <row r="119" spans="2:14" ht="15.75" thickBot="1" x14ac:dyDescent="0.3">
      <c r="B119" s="57"/>
      <c r="C119" s="55"/>
      <c r="D119" s="55"/>
      <c r="E119" s="55"/>
      <c r="F119" s="69"/>
      <c r="G119" s="51"/>
      <c r="H119" s="51"/>
      <c r="I119" s="55"/>
      <c r="J119" s="55"/>
      <c r="K119" s="55"/>
      <c r="L119" s="65" t="s">
        <v>153</v>
      </c>
      <c r="M119" s="44">
        <f>G111</f>
        <v>0</v>
      </c>
      <c r="N119" s="58"/>
    </row>
    <row r="120" spans="2:14" ht="21.75" thickBot="1" x14ac:dyDescent="0.4">
      <c r="B120" s="57"/>
      <c r="C120" s="55"/>
      <c r="D120" s="55"/>
      <c r="E120" s="55"/>
      <c r="F120" s="69"/>
      <c r="G120" s="51"/>
      <c r="H120" s="51"/>
      <c r="I120" s="55"/>
      <c r="J120" s="55"/>
      <c r="K120" s="55"/>
      <c r="L120" s="139" t="s">
        <v>124</v>
      </c>
      <c r="M120" s="138">
        <f>M118-M119</f>
        <v>0</v>
      </c>
      <c r="N120" s="58"/>
    </row>
    <row r="121" spans="2:14" ht="21.75" thickBot="1" x14ac:dyDescent="0.4">
      <c r="B121" s="57"/>
      <c r="C121" s="55"/>
      <c r="D121" s="55"/>
      <c r="E121" s="55"/>
      <c r="F121" s="69"/>
      <c r="G121" s="51"/>
      <c r="H121" s="51"/>
      <c r="I121" s="55"/>
      <c r="J121" s="55"/>
      <c r="K121" s="55"/>
      <c r="L121" s="139" t="s">
        <v>123</v>
      </c>
      <c r="M121" s="138">
        <f>M54</f>
        <v>0</v>
      </c>
      <c r="N121" s="58"/>
    </row>
    <row r="122" spans="2:14" ht="21.75" thickBot="1" x14ac:dyDescent="0.4">
      <c r="B122" s="57"/>
      <c r="C122" s="55"/>
      <c r="D122" s="55"/>
      <c r="E122" s="55"/>
      <c r="F122" s="69"/>
      <c r="G122" s="51"/>
      <c r="H122" s="51"/>
      <c r="I122" s="55"/>
      <c r="J122" s="55"/>
      <c r="K122" s="55"/>
      <c r="L122" s="139" t="s">
        <v>122</v>
      </c>
      <c r="M122" s="182">
        <f>SUM(M120:M121)</f>
        <v>0</v>
      </c>
      <c r="N122" s="58"/>
    </row>
    <row r="123" spans="2:14" x14ac:dyDescent="0.25">
      <c r="B123" s="57"/>
      <c r="C123" s="51"/>
      <c r="D123" s="51"/>
      <c r="E123" s="51"/>
      <c r="F123" s="51"/>
      <c r="G123" s="51"/>
      <c r="H123" s="51"/>
      <c r="I123" s="55"/>
      <c r="J123" s="55"/>
      <c r="K123" s="55"/>
      <c r="L123" s="55"/>
      <c r="M123" s="51"/>
      <c r="N123" s="58"/>
    </row>
    <row r="124" spans="2:14" ht="15.75" thickBot="1" x14ac:dyDescent="0.3">
      <c r="B124" s="59"/>
      <c r="C124" s="60"/>
      <c r="D124" s="60"/>
      <c r="E124" s="60"/>
      <c r="F124" s="60"/>
      <c r="G124" s="60"/>
      <c r="H124" s="60"/>
      <c r="I124" s="60"/>
      <c r="J124" s="60"/>
      <c r="K124" s="60"/>
      <c r="L124" s="60"/>
      <c r="M124" s="60"/>
      <c r="N124" s="61"/>
    </row>
  </sheetData>
  <sheetProtection sort="0" autoFilter="0"/>
  <mergeCells count="75">
    <mergeCell ref="D106:E106"/>
    <mergeCell ref="D107:E107"/>
    <mergeCell ref="D109:E109"/>
    <mergeCell ref="D108:E108"/>
    <mergeCell ref="D110:E110"/>
    <mergeCell ref="D43:G43"/>
    <mergeCell ref="D44:G44"/>
    <mergeCell ref="D45:G45"/>
    <mergeCell ref="D62:G62"/>
    <mergeCell ref="D63:G63"/>
    <mergeCell ref="C49:M49"/>
    <mergeCell ref="H51:I51"/>
    <mergeCell ref="D52:G52"/>
    <mergeCell ref="J55:K55"/>
    <mergeCell ref="H54:I54"/>
    <mergeCell ref="D67:G67"/>
    <mergeCell ref="D66:G66"/>
    <mergeCell ref="D57:G57"/>
    <mergeCell ref="D58:G58"/>
    <mergeCell ref="D59:G59"/>
    <mergeCell ref="D60:G60"/>
    <mergeCell ref="D61:G61"/>
    <mergeCell ref="D64:G64"/>
    <mergeCell ref="D65:G65"/>
    <mergeCell ref="D6:I6"/>
    <mergeCell ref="D7:I7"/>
    <mergeCell ref="D8:I8"/>
    <mergeCell ref="D46:G46"/>
    <mergeCell ref="D35:G35"/>
    <mergeCell ref="D36:G36"/>
    <mergeCell ref="D37:G37"/>
    <mergeCell ref="D38:G38"/>
    <mergeCell ref="D31:G31"/>
    <mergeCell ref="D32:G32"/>
    <mergeCell ref="D33:G33"/>
    <mergeCell ref="D34:G34"/>
    <mergeCell ref="D39:G39"/>
    <mergeCell ref="D40:G40"/>
    <mergeCell ref="D41:G41"/>
    <mergeCell ref="D42:G42"/>
    <mergeCell ref="D72:G72"/>
    <mergeCell ref="D73:G73"/>
    <mergeCell ref="D79:G79"/>
    <mergeCell ref="D80:G80"/>
    <mergeCell ref="D77:G77"/>
    <mergeCell ref="D78:G78"/>
    <mergeCell ref="D86:G86"/>
    <mergeCell ref="D87:G87"/>
    <mergeCell ref="D75:G75"/>
    <mergeCell ref="D76:G76"/>
    <mergeCell ref="D81:G81"/>
    <mergeCell ref="D82:G82"/>
    <mergeCell ref="C101:M101"/>
    <mergeCell ref="D96:G96"/>
    <mergeCell ref="D91:G91"/>
    <mergeCell ref="D92:G92"/>
    <mergeCell ref="D93:G93"/>
    <mergeCell ref="D94:G94"/>
    <mergeCell ref="D95:G95"/>
    <mergeCell ref="D88:G88"/>
    <mergeCell ref="D89:G89"/>
    <mergeCell ref="D90:G90"/>
    <mergeCell ref="C100:M100"/>
    <mergeCell ref="P10:AD10"/>
    <mergeCell ref="K26:L26"/>
    <mergeCell ref="C50:M50"/>
    <mergeCell ref="L25:M25"/>
    <mergeCell ref="J51:K51"/>
    <mergeCell ref="D53:G53"/>
    <mergeCell ref="H52:I52"/>
    <mergeCell ref="H53:I53"/>
    <mergeCell ref="J52:K52"/>
    <mergeCell ref="J53:K53"/>
    <mergeCell ref="D74:G74"/>
    <mergeCell ref="D71:G71"/>
  </mergeCells>
  <conditionalFormatting sqref="F14:G14 H73:L73 H88:L88">
    <cfRule type="expression" dxfId="94" priority="287">
      <formula>OR($R$14="FOUT",$R$14="FOUT",#REF!="FOUT",$W$14="FOUT",$V$14="FOUT",$X$14="FOUT")</formula>
    </cfRule>
  </conditionalFormatting>
  <conditionalFormatting sqref="F17:G17 H91:L91">
    <cfRule type="expression" dxfId="93" priority="300">
      <formula>OR($R$17="FOUT",#REF!="FOUT",$W$17="FOUT",$V$17="FOUT",$X$17="FOUT")</formula>
    </cfRule>
  </conditionalFormatting>
  <conditionalFormatting sqref="F18:G18 H92:L92">
    <cfRule type="expression" dxfId="92" priority="297">
      <formula>OR($R$18="FOUT",#REF!="FOUT",$W$18="FOUT",$V$18="FOUT",$X$18="FOUT")</formula>
    </cfRule>
  </conditionalFormatting>
  <conditionalFormatting sqref="F19:G19 J19:L19 H93:L93">
    <cfRule type="expression" dxfId="91" priority="303">
      <formula>OR($R$19="FOUT",#REF!="FOUT",$W$19="FOUT",$V$19="FOUT",$X$19="FOUT")</formula>
    </cfRule>
  </conditionalFormatting>
  <conditionalFormatting sqref="F21:G21 K21:L21 H45:J45 H95:L95">
    <cfRule type="expression" dxfId="90" priority="311">
      <formula>OR($R$21="FOUT",#REF!="FOUT",$W$21="FOUT",$V$21="FOUT",$X$21="FOUT")</formula>
    </cfRule>
  </conditionalFormatting>
  <conditionalFormatting sqref="F13:L13 H14:L14 H72:L72 H87:L87">
    <cfRule type="expression" dxfId="89" priority="283">
      <formula>OR($R$13="FOUT",$R$13="FOUT",#REF!="FOUT",$W$13="FOUT",$V$13="FOUT",$X$13="FOUT")</formula>
    </cfRule>
  </conditionalFormatting>
  <conditionalFormatting sqref="F15:L15 H74:L74 H89:L89">
    <cfRule type="expression" dxfId="88" priority="291">
      <formula>OR($R$15="FOUT",$R$15="FOUT",#REF!="FOUT",$W$15="FOUT",$V$15="FOUT",$X$15="FOUT")</formula>
    </cfRule>
  </conditionalFormatting>
  <conditionalFormatting sqref="F16:L16 H90:L90">
    <cfRule type="expression" dxfId="87" priority="294">
      <formula>OR($R$16="FOUT",#REF!="FOUT",$W$16="FOUT",$V$16="FOUT",$X$16="FOUT")</formula>
    </cfRule>
  </conditionalFormatting>
  <conditionalFormatting sqref="F20:L20 I21:J21 H94:L94">
    <cfRule type="expression" dxfId="86" priority="307">
      <formula>OR($R$20="FOUT",#REF!="FOUT",$W$20="FOUT",$V$20="FOUT",$X$20="FOUT")</formula>
    </cfRule>
  </conditionalFormatting>
  <conditionalFormatting sqref="F22:L22 H96:L96">
    <cfRule type="expression" dxfId="85" priority="315">
      <formula>OR($R$22="FOUT",#REF!="FOUT",$W$22="FOUT",$V$22="FOUT",$X$22="FOUT")</formula>
    </cfRule>
  </conditionalFormatting>
  <conditionalFormatting sqref="F23:L23">
    <cfRule type="expression" dxfId="84" priority="318">
      <formula>OR($R$23="FOUT",#REF!="FOUT",$W$23="FOUT",$V$23="FOUT",$X$23="FOUT")</formula>
    </cfRule>
  </conditionalFormatting>
  <conditionalFormatting sqref="F24:L24">
    <cfRule type="expression" dxfId="83" priority="320">
      <formula>OR($R$24="FOUT",#REF!="FOUT",$W$24="FOUT",$V$24="FOUT",$X$24="FOUT")</formula>
    </cfRule>
  </conditionalFormatting>
  <conditionalFormatting sqref="H18 J18:L18">
    <cfRule type="expression" dxfId="82" priority="323">
      <formula>OR($R$14="FOUT",$R$14="FOUT",#REF!="FOUT",$W$14="FOUT",$V$14="FOUT",$X$14="FOUT")</formula>
    </cfRule>
  </conditionalFormatting>
  <conditionalFormatting sqref="H19">
    <cfRule type="expression" dxfId="81" priority="325">
      <formula>OR($R$20="FOUT",#REF!="FOUT",$W$20="FOUT",$V$20="FOUT",$X$20="FOUT")</formula>
    </cfRule>
  </conditionalFormatting>
  <conditionalFormatting sqref="H21">
    <cfRule type="expression" dxfId="80" priority="324">
      <formula>OR($R$20="FOUT",#REF!="FOUT",$W$20="FOUT",$V$20="FOUT",$X$20="FOUT")</formula>
    </cfRule>
  </conditionalFormatting>
  <conditionalFormatting sqref="H17:L17 I17:I18">
    <cfRule type="expression" dxfId="79" priority="322">
      <formula>OR($R$14="FOUT",$R$14="FOUT",#REF!="FOUT",$W$14="FOUT",$V$14="FOUT",$X$14="FOUT")</formula>
    </cfRule>
  </conditionalFormatting>
  <conditionalFormatting sqref="H32:L32">
    <cfRule type="expression" dxfId="78" priority="19">
      <formula>OR($R$13="FOUT",$R$13="FOUT",#REF!="FOUT",$W$13="FOUT",$V$13="FOUT",$X$13="FOUT")</formula>
    </cfRule>
  </conditionalFormatting>
  <conditionalFormatting sqref="H33:L33">
    <cfRule type="expression" dxfId="77" priority="20">
      <formula>OR($R$14="FOUT",$R$14="FOUT",#REF!="FOUT",$W$14="FOUT",$V$14="FOUT",$X$14="FOUT")</formula>
    </cfRule>
  </conditionalFormatting>
  <conditionalFormatting sqref="H34:L34">
    <cfRule type="expression" dxfId="76" priority="21">
      <formula>OR($R$15="FOUT",$R$15="FOUT",#REF!="FOUT",$W$15="FOUT",$V$15="FOUT",$X$15="FOUT")</formula>
    </cfRule>
  </conditionalFormatting>
  <conditionalFormatting sqref="H35:L35">
    <cfRule type="expression" dxfId="75" priority="3">
      <formula>OR($R$15="FOUT",$R$15="FOUT",#REF!="FOUT",$W$15="FOUT",$V$15="FOUT",$X$15="FOUT")</formula>
    </cfRule>
  </conditionalFormatting>
  <conditionalFormatting sqref="H35:L36">
    <cfRule type="expression" dxfId="74" priority="1">
      <formula>OR($R$16="FOUT",#REF!="FOUT",$W$16="FOUT",$V$16="FOUT",$X$16="FOUT")</formula>
    </cfRule>
  </conditionalFormatting>
  <conditionalFormatting sqref="H36:L37">
    <cfRule type="expression" dxfId="73" priority="2">
      <formula>OR($R$17="FOUT",#REF!="FOUT",$W$17="FOUT",$V$17="FOUT",$X$17="FOUT")</formula>
    </cfRule>
  </conditionalFormatting>
  <conditionalFormatting sqref="H37:L37">
    <cfRule type="expression" dxfId="72" priority="13">
      <formula>OR($R$18="FOUT",#REF!="FOUT",$W$18="FOUT",$V$18="FOUT",$X$18="FOUT")</formula>
    </cfRule>
  </conditionalFormatting>
  <conditionalFormatting sqref="H38:L38">
    <cfRule type="expression" dxfId="71" priority="15">
      <formula>OR($R$19="FOUT",#REF!="FOUT",$W$19="FOUT",$V$19="FOUT",$X$19="FOUT")</formula>
    </cfRule>
  </conditionalFormatting>
  <conditionalFormatting sqref="H39:L39">
    <cfRule type="expression" dxfId="70" priority="22">
      <formula>OR($R$16="FOUT",#REF!="FOUT",$W$16="FOUT",$V$16="FOUT",$X$16="FOUT")</formula>
    </cfRule>
  </conditionalFormatting>
  <conditionalFormatting sqref="H40:L40">
    <cfRule type="expression" dxfId="69" priority="24">
      <formula>OR($R$17="FOUT",#REF!="FOUT",$W$17="FOUT",$V$17="FOUT",$X$17="FOUT")</formula>
    </cfRule>
  </conditionalFormatting>
  <conditionalFormatting sqref="H41:L41">
    <cfRule type="expression" dxfId="68" priority="23">
      <formula>OR($R$18="FOUT",#REF!="FOUT",$W$18="FOUT",$V$18="FOUT",$X$18="FOUT")</formula>
    </cfRule>
  </conditionalFormatting>
  <conditionalFormatting sqref="H42:L42">
    <cfRule type="expression" dxfId="67" priority="25">
      <formula>OR($R$19="FOUT",#REF!="FOUT",$W$19="FOUT",$V$19="FOUT",$X$19="FOUT")</formula>
    </cfRule>
  </conditionalFormatting>
  <conditionalFormatting sqref="H43:L43">
    <cfRule type="expression" dxfId="66" priority="26">
      <formula>OR($R$20="FOUT",#REF!="FOUT",$W$20="FOUT",$V$20="FOUT",$X$20="FOUT")</formula>
    </cfRule>
  </conditionalFormatting>
  <conditionalFormatting sqref="H44:L44">
    <cfRule type="expression" dxfId="65" priority="27">
      <formula>OR($R$21="FOUT",#REF!="FOUT",$W$21="FOUT",$V$21="FOUT",$X$21="FOUT")</formula>
    </cfRule>
  </conditionalFormatting>
  <conditionalFormatting sqref="H58:L58">
    <cfRule type="expression" dxfId="64" priority="34">
      <formula>OR($R$13="FOUT",$R$13="FOUT",#REF!="FOUT",$W$13="FOUT",$V$13="FOUT",$X$13="FOUT")</formula>
    </cfRule>
  </conditionalFormatting>
  <conditionalFormatting sqref="H59:L59">
    <cfRule type="expression" dxfId="63" priority="35">
      <formula>OR($R$14="FOUT",$R$14="FOUT",#REF!="FOUT",$W$14="FOUT",$V$14="FOUT",$X$14="FOUT")</formula>
    </cfRule>
  </conditionalFormatting>
  <conditionalFormatting sqref="H60:L60">
    <cfRule type="expression" dxfId="62" priority="36">
      <formula>OR($R$15="FOUT",$R$15="FOUT",#REF!="FOUT",$W$15="FOUT",$V$15="FOUT",$X$15="FOUT")</formula>
    </cfRule>
  </conditionalFormatting>
  <conditionalFormatting sqref="H61:L61">
    <cfRule type="expression" dxfId="61" priority="37">
      <formula>OR($R$16="FOUT",#REF!="FOUT",$W$16="FOUT",$V$16="FOUT",$X$16="FOUT")</formula>
    </cfRule>
  </conditionalFormatting>
  <conditionalFormatting sqref="H62:L62">
    <cfRule type="expression" dxfId="60" priority="39">
      <formula>OR($R$17="FOUT",#REF!="FOUT",$W$17="FOUT",$V$17="FOUT",$X$17="FOUT")</formula>
    </cfRule>
  </conditionalFormatting>
  <conditionalFormatting sqref="H63:L63">
    <cfRule type="expression" dxfId="59" priority="38">
      <formula>OR($R$18="FOUT",#REF!="FOUT",$W$18="FOUT",$V$18="FOUT",$X$18="FOUT")</formula>
    </cfRule>
  </conditionalFormatting>
  <conditionalFormatting sqref="H64:L64">
    <cfRule type="expression" dxfId="58" priority="40">
      <formula>OR($R$19="FOUT",#REF!="FOUT",$W$19="FOUT",$V$19="FOUT",$X$19="FOUT")</formula>
    </cfRule>
  </conditionalFormatting>
  <conditionalFormatting sqref="H65:L65">
    <cfRule type="expression" dxfId="57" priority="41">
      <formula>OR($R$20="FOUT",#REF!="FOUT",$W$20="FOUT",$V$20="FOUT",$X$20="FOUT")</formula>
    </cfRule>
  </conditionalFormatting>
  <conditionalFormatting sqref="H66:L66">
    <cfRule type="expression" dxfId="56" priority="42">
      <formula>OR($R$21="FOUT",#REF!="FOUT",$W$21="FOUT",$V$21="FOUT",$X$21="FOUT")</formula>
    </cfRule>
  </conditionalFormatting>
  <conditionalFormatting sqref="I19">
    <cfRule type="expression" dxfId="55" priority="326">
      <formula>OR($R$20="FOUT",#REF!="FOUT",$W$20="FOUT",$V$20="FOUT",$X$20="FOUT")</formula>
    </cfRule>
  </conditionalFormatting>
  <conditionalFormatting sqref="K45:L45">
    <cfRule type="expression" dxfId="54" priority="28">
      <formula>OR($R$22="FOUT",#REF!="FOUT",$W$22="FOUT",$V$22="FOUT",$X$22="FOUT")</formula>
    </cfRule>
  </conditionalFormatting>
  <conditionalFormatting sqref="L52:L53">
    <cfRule type="containsText" dxfId="53" priority="4" operator="containsText" text="At least 25%">
      <formula>NOT(ISERROR(SEARCH("At least 25%",L52)))</formula>
    </cfRule>
    <cfRule type="cellIs" dxfId="52" priority="5" operator="lessThan">
      <formula>0.25</formula>
    </cfRule>
    <cfRule type="cellIs" dxfId="51" priority="7" operator="greaterThanOrEqual">
      <formula>0.25</formula>
    </cfRule>
  </conditionalFormatting>
  <conditionalFormatting sqref="R13:AD24">
    <cfRule type="containsText" dxfId="47" priority="47" operator="containsText" text="OK">
      <formula>NOT(ISERROR(SEARCH("OK",R13)))</formula>
    </cfRule>
    <cfRule type="containsText" dxfId="46" priority="48" operator="containsText" text="FOUT">
      <formula>NOT(ISERROR(SEARCH("FOUT",R13)))</formula>
    </cfRule>
  </conditionalFormatting>
  <dataValidations count="5">
    <dataValidation type="decimal" allowBlank="1" showInputMessage="1" showErrorMessage="1" sqref="F13:F24" xr:uid="{00000000-0002-0000-0100-000000000000}">
      <formula1>0</formula1>
      <formula2>1</formula2>
    </dataValidation>
    <dataValidation type="decimal" allowBlank="1" showInputMessage="1" showErrorMessage="1" sqref="N51:Q53 M13:M24 M32:M48 M72:M82 M58:M67 M54 H106:M112 G106:G110 M87:M96" xr:uid="{00000000-0002-0000-0100-000001000000}">
      <formula1>0</formula1>
      <formula2>10000000</formula2>
    </dataValidation>
    <dataValidation type="whole" allowBlank="1" showInputMessage="1" showErrorMessage="1" sqref="G13:G24" xr:uid="{00000000-0002-0000-0100-000002000000}">
      <formula1>1</formula1>
      <formula2>72</formula2>
    </dataValidation>
    <dataValidation type="decimal" allowBlank="1" showInputMessage="1" showErrorMessage="1" sqref="M52:M53" xr:uid="{00000000-0002-0000-0100-000003000000}">
      <formula1>0</formula1>
      <formula2>2500000</formula2>
    </dataValidation>
    <dataValidation type="whole" operator="lessThanOrEqual" allowBlank="1" showInputMessage="1" showErrorMessage="1" errorTitle="Above budget" error="A maximum of €800.000,-- can be requested. Please adjust your budget distribution accordingly." sqref="M120" xr:uid="{553A6B93-6301-44DF-93C0-58EC19E251EB}">
      <formula1>800000</formula1>
    </dataValidation>
  </dataValidations>
  <pageMargins left="0.70866141732283472" right="0.70866141732283472" top="0.74803149606299213" bottom="0.74803149606299213" header="0.31496062992125984" footer="0.31496062992125984"/>
  <pageSetup paperSize="9" scale="36" fitToHeight="2" orientation="landscape" r:id="rId1"/>
  <rowBreaks count="1" manualBreakCount="1">
    <brk id="84" max="13" man="1"/>
  </rowBreaks>
  <ignoredErrors>
    <ignoredError sqref="U13 AB13" formula="1"/>
    <ignoredError sqref="M13:M15 M16:M20" formulaRange="1"/>
  </ignoredErrors>
  <drawing r:id="rId2"/>
  <extLst>
    <ext xmlns:x14="http://schemas.microsoft.com/office/spreadsheetml/2009/9/main" uri="{78C0D931-6437-407d-A8EE-F0AAD7539E65}">
      <x14:conditionalFormattings>
        <x14:conditionalFormatting xmlns:xm="http://schemas.microsoft.com/office/excel/2006/main">
          <x14:cfRule type="cellIs" priority="114" operator="greaterThan" id="{A6785D99-DB4C-4115-A646-BC944C0785B5}">
            <xm:f>Background!$C$41</xm:f>
            <x14:dxf>
              <font>
                <color rgb="FF9C0006"/>
              </font>
              <fill>
                <patternFill>
                  <bgColor rgb="FFFFC7CE"/>
                </patternFill>
              </fill>
            </x14:dxf>
          </x14:cfRule>
          <xm:sqref>M120</xm:sqref>
        </x14:conditionalFormatting>
        <x14:conditionalFormatting xmlns:xm="http://schemas.microsoft.com/office/excel/2006/main">
          <x14:cfRule type="cellIs" priority="11" operator="greaterThan" id="{E8AF5453-1465-40F5-AA09-C606D230F8B0}">
            <xm:f>Background!$C$19</xm:f>
            <x14:dxf>
              <font>
                <color rgb="FF9C0006"/>
              </font>
              <fill>
                <patternFill>
                  <bgColor rgb="FFFFC7CE"/>
                </patternFill>
              </fill>
            </x14:dxf>
          </x14:cfRule>
          <xm:sqref>M121</xm:sqref>
        </x14:conditionalFormatting>
        <x14:conditionalFormatting xmlns:xm="http://schemas.microsoft.com/office/excel/2006/main">
          <x14:cfRule type="cellIs" priority="10" operator="greaterThan" id="{4F660022-2FD9-4CD2-BA4E-4B87F0C490E7}">
            <xm:f>Background!$C$44</xm:f>
            <x14:dxf>
              <font>
                <color rgb="FF9C0006"/>
              </font>
              <fill>
                <patternFill>
                  <bgColor rgb="FFFFC7CE"/>
                </patternFill>
              </fill>
            </x14:dxf>
          </x14:cfRule>
          <xm:sqref>M122</xm:sqref>
        </x14:conditionalFormatting>
      </x14:conditionalFormattings>
    </ext>
    <ext xmlns:x14="http://schemas.microsoft.com/office/spreadsheetml/2009/9/main" uri="{CCE6A557-97BC-4b89-ADB6-D9C93CAAB3DF}">
      <x14:dataValidations xmlns:xm="http://schemas.microsoft.com/office/excel/2006/main" count="8">
        <x14:dataValidation type="list" allowBlank="1" showInputMessage="1" showErrorMessage="1" xr:uid="{00000000-0002-0000-0100-000004000000}">
          <x14:formula1>
            <xm:f>Background!$B$47:$B$48</xm:f>
          </x14:formula1>
          <xm:sqref>F106:F110</xm:sqref>
        </x14:dataValidation>
        <x14:dataValidation type="list" allowBlank="1" showInputMessage="1" showErrorMessage="1" xr:uid="{00000000-0002-0000-0100-000005000000}">
          <x14:formula1>
            <xm:f>Background!$B$3:$B$10</xm:f>
          </x14:formula1>
          <xm:sqref>C13:C24</xm:sqref>
        </x14:dataValidation>
        <x14:dataValidation type="list" allowBlank="1" showInputMessage="1" showErrorMessage="1" xr:uid="{00000000-0002-0000-0100-000007000000}">
          <x14:formula1>
            <xm:f>Background!$B$56:$B$65</xm:f>
          </x14:formula1>
          <xm:sqref>C87:C96</xm:sqref>
        </x14:dataValidation>
        <x14:dataValidation type="list" allowBlank="1" showInputMessage="1" showErrorMessage="1" xr:uid="{00000000-0002-0000-0100-000009000000}">
          <x14:formula1>
            <xm:f>Background!$B$49:$B$52</xm:f>
          </x14:formula1>
          <xm:sqref>C106:C110</xm:sqref>
        </x14:dataValidation>
        <x14:dataValidation type="list" allowBlank="1" showInputMessage="1" showErrorMessage="1" xr:uid="{63AE2228-0694-4250-84AE-B65AE9B5462D}">
          <x14:formula1>
            <xm:f>Background!$B$28:$B$31</xm:f>
          </x14:formula1>
          <xm:sqref>C54 C51 C32:C46</xm:sqref>
        </x14:dataValidation>
        <x14:dataValidation type="list" allowBlank="1" showInputMessage="1" showErrorMessage="1" xr:uid="{9D666CC4-CFC7-4CAB-B6DE-F3155554765D}">
          <x14:formula1>
            <xm:f>Background!$B$32</xm:f>
          </x14:formula1>
          <xm:sqref>C58:C67</xm:sqref>
        </x14:dataValidation>
        <x14:dataValidation type="list" allowBlank="1" showInputMessage="1" showErrorMessage="1" xr:uid="{00000000-0002-0000-0100-000008000000}">
          <x14:formula1>
            <xm:f>Background!$B$28:$B$33</xm:f>
          </x14:formula1>
          <xm:sqref>C72:C82</xm:sqref>
        </x14:dataValidation>
        <x14:dataValidation type="list" allowBlank="1" showInputMessage="1" showErrorMessage="1" xr:uid="{00000000-0002-0000-0100-000006000000}">
          <x14:formula1>
            <xm:f>Background!$B$35:$B$36</xm:f>
          </x14:formula1>
          <xm:sqref>C52:C53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H97"/>
  <sheetViews>
    <sheetView showGridLines="0" zoomScaleNormal="100" workbookViewId="0">
      <selection activeCell="E67" sqref="E67"/>
    </sheetView>
  </sheetViews>
  <sheetFormatPr defaultRowHeight="15" x14ac:dyDescent="0.25"/>
  <cols>
    <col min="2" max="2" width="6.7109375" customWidth="1"/>
    <col min="3" max="3" width="28.42578125" customWidth="1"/>
    <col min="4" max="4" width="20.28515625" customWidth="1"/>
    <col min="5" max="5" width="20.5703125" customWidth="1"/>
    <col min="6" max="6" width="26.7109375" customWidth="1"/>
    <col min="7" max="7" width="6.7109375" customWidth="1"/>
    <col min="8" max="8" width="64.28515625" customWidth="1"/>
    <col min="11" max="11" width="19.7109375" customWidth="1"/>
  </cols>
  <sheetData>
    <row r="1" spans="2:8" ht="15.75" thickBot="1" x14ac:dyDescent="0.3"/>
    <row r="2" spans="2:8" x14ac:dyDescent="0.25">
      <c r="B2" s="82"/>
      <c r="C2" s="83"/>
      <c r="D2" s="83"/>
      <c r="E2" s="84"/>
      <c r="F2" s="84"/>
      <c r="G2" s="85"/>
    </row>
    <row r="3" spans="2:8" ht="15.75" thickBot="1" x14ac:dyDescent="0.3">
      <c r="B3" s="86"/>
      <c r="C3" s="94"/>
      <c r="D3" s="94"/>
      <c r="E3" s="90"/>
      <c r="F3" s="90"/>
      <c r="G3" s="87"/>
    </row>
    <row r="4" spans="2:8" ht="15.75" thickBot="1" x14ac:dyDescent="0.3">
      <c r="B4" s="86"/>
      <c r="C4" s="375" t="s">
        <v>21</v>
      </c>
      <c r="D4" s="376"/>
      <c r="E4" s="376"/>
      <c r="F4" s="377"/>
      <c r="G4" s="87"/>
    </row>
    <row r="5" spans="2:8" ht="15.75" thickTop="1" x14ac:dyDescent="0.25">
      <c r="B5" s="86"/>
      <c r="C5" s="245" t="s">
        <v>176</v>
      </c>
      <c r="D5" s="250"/>
      <c r="E5" s="55"/>
      <c r="F5" s="71"/>
      <c r="G5" s="87"/>
      <c r="H5" s="1"/>
    </row>
    <row r="6" spans="2:8" ht="15.75" thickBot="1" x14ac:dyDescent="0.3">
      <c r="B6" s="86"/>
      <c r="C6" s="251" t="s">
        <v>238</v>
      </c>
      <c r="D6" s="252"/>
      <c r="E6" s="76"/>
      <c r="F6" s="77"/>
      <c r="G6" s="87"/>
    </row>
    <row r="7" spans="2:8" ht="15.75" thickBot="1" x14ac:dyDescent="0.3">
      <c r="B7" s="86"/>
      <c r="C7" s="54"/>
      <c r="D7" s="88"/>
      <c r="E7" s="89"/>
      <c r="F7" s="89"/>
      <c r="G7" s="87"/>
    </row>
    <row r="8" spans="2:8" x14ac:dyDescent="0.25">
      <c r="B8" s="86"/>
      <c r="C8" s="225" t="s">
        <v>170</v>
      </c>
      <c r="D8" s="226"/>
      <c r="E8" s="227"/>
      <c r="F8" s="228"/>
      <c r="G8" s="87"/>
      <c r="H8" s="95"/>
    </row>
    <row r="9" spans="2:8" x14ac:dyDescent="0.25">
      <c r="B9" s="86"/>
      <c r="C9" s="229" t="s">
        <v>177</v>
      </c>
      <c r="D9" s="230" t="s">
        <v>179</v>
      </c>
      <c r="E9" s="51"/>
      <c r="F9" s="58"/>
      <c r="G9" s="87"/>
      <c r="H9" s="95"/>
    </row>
    <row r="10" spans="2:8" ht="15.75" thickBot="1" x14ac:dyDescent="0.3">
      <c r="B10" s="86"/>
      <c r="C10" s="229" t="s">
        <v>134</v>
      </c>
      <c r="D10" s="231" t="s">
        <v>133</v>
      </c>
      <c r="E10" s="232"/>
      <c r="F10" s="58"/>
      <c r="G10" s="87"/>
      <c r="H10" s="49"/>
    </row>
    <row r="11" spans="2:8" ht="15.75" thickBot="1" x14ac:dyDescent="0.3">
      <c r="B11" s="86"/>
      <c r="C11" s="233" t="s">
        <v>20</v>
      </c>
      <c r="D11" s="56">
        <f>SUMIF('BUDGET FORM'!$C$13:$C$24, Background!$B$3,'BUDGET FORM'!$M$13:$M$24)</f>
        <v>0</v>
      </c>
      <c r="E11" s="232"/>
      <c r="F11" s="58"/>
      <c r="G11" s="87"/>
    </row>
    <row r="12" spans="2:8" x14ac:dyDescent="0.25">
      <c r="B12" s="86"/>
      <c r="C12" s="233"/>
      <c r="D12" s="230"/>
      <c r="E12" s="232"/>
      <c r="F12" s="58"/>
      <c r="G12" s="87"/>
    </row>
    <row r="13" spans="2:8" x14ac:dyDescent="0.25">
      <c r="B13" s="86"/>
      <c r="C13" s="234" t="s">
        <v>169</v>
      </c>
      <c r="D13" s="230"/>
      <c r="E13" s="232"/>
      <c r="F13" s="58"/>
      <c r="G13" s="87"/>
    </row>
    <row r="14" spans="2:8" x14ac:dyDescent="0.25">
      <c r="B14" s="86"/>
      <c r="C14" s="229" t="s">
        <v>177</v>
      </c>
      <c r="D14" s="230" t="s">
        <v>178</v>
      </c>
      <c r="E14" s="51"/>
      <c r="F14" s="58"/>
      <c r="G14" s="87"/>
      <c r="H14" s="95"/>
    </row>
    <row r="15" spans="2:8" ht="15.75" thickBot="1" x14ac:dyDescent="0.3">
      <c r="B15" s="86"/>
      <c r="C15" s="229" t="s">
        <v>134</v>
      </c>
      <c r="D15" s="231" t="s">
        <v>133</v>
      </c>
      <c r="E15" s="232"/>
      <c r="F15" s="58"/>
      <c r="G15" s="87"/>
      <c r="H15" s="49"/>
    </row>
    <row r="16" spans="2:8" ht="15.75" thickBot="1" x14ac:dyDescent="0.3">
      <c r="B16" s="86"/>
      <c r="C16" s="233" t="s">
        <v>20</v>
      </c>
      <c r="D16" s="56">
        <f>SUMIF('BUDGET FORM'!$C$13:$C$24, Background!$B$4,'BUDGET FORM'!$M$13:$M$24)</f>
        <v>0</v>
      </c>
      <c r="E16" s="232"/>
      <c r="F16" s="58"/>
      <c r="G16" s="87"/>
    </row>
    <row r="17" spans="2:8" x14ac:dyDescent="0.25">
      <c r="B17" s="86"/>
      <c r="C17" s="233"/>
      <c r="D17" s="230"/>
      <c r="E17" s="232"/>
      <c r="F17" s="58"/>
      <c r="G17" s="87"/>
      <c r="H17" s="24"/>
    </row>
    <row r="18" spans="2:8" ht="17.25" x14ac:dyDescent="0.25">
      <c r="B18" s="86"/>
      <c r="C18" s="234" t="s">
        <v>172</v>
      </c>
      <c r="D18" s="230"/>
      <c r="E18" s="232"/>
      <c r="F18" s="58"/>
      <c r="G18" s="87"/>
      <c r="H18" s="24"/>
    </row>
    <row r="19" spans="2:8" ht="15.75" thickBot="1" x14ac:dyDescent="0.3">
      <c r="B19" s="86"/>
      <c r="C19" s="229" t="s">
        <v>127</v>
      </c>
      <c r="D19" s="230" t="s">
        <v>175</v>
      </c>
      <c r="E19" s="232"/>
      <c r="F19" s="58"/>
      <c r="G19" s="87"/>
      <c r="H19" s="24"/>
    </row>
    <row r="20" spans="2:8" ht="15.75" thickBot="1" x14ac:dyDescent="0.3">
      <c r="B20" s="86"/>
      <c r="C20" s="233" t="s">
        <v>20</v>
      </c>
      <c r="D20" s="56">
        <f>SUMIF('BUDGET FORM'!$C$13:$C$24, Background!$B$5,  'BUDGET FORM'!$M$13:$M$24)</f>
        <v>0</v>
      </c>
      <c r="E20" s="232"/>
      <c r="F20" s="58"/>
      <c r="G20" s="87"/>
    </row>
    <row r="21" spans="2:8" x14ac:dyDescent="0.25">
      <c r="B21" s="86"/>
      <c r="C21" s="233"/>
      <c r="D21" s="230"/>
      <c r="E21" s="232"/>
      <c r="F21" s="58"/>
      <c r="G21" s="87"/>
    </row>
    <row r="22" spans="2:8" ht="17.25" x14ac:dyDescent="0.25">
      <c r="B22" s="86"/>
      <c r="C22" s="234" t="s">
        <v>171</v>
      </c>
      <c r="D22" s="230"/>
      <c r="E22" s="232"/>
      <c r="F22" s="58"/>
      <c r="G22" s="87"/>
      <c r="H22" s="24"/>
    </row>
    <row r="23" spans="2:8" x14ac:dyDescent="0.25">
      <c r="B23" s="86"/>
      <c r="C23" s="229" t="s">
        <v>177</v>
      </c>
      <c r="D23" s="230" t="s">
        <v>178</v>
      </c>
      <c r="E23" s="232"/>
      <c r="F23" s="58"/>
      <c r="G23" s="87"/>
      <c r="H23" s="24"/>
    </row>
    <row r="24" spans="2:8" ht="15.75" thickBot="1" x14ac:dyDescent="0.3">
      <c r="B24" s="86"/>
      <c r="C24" s="229" t="s">
        <v>127</v>
      </c>
      <c r="D24" s="230" t="s">
        <v>179</v>
      </c>
      <c r="E24" s="74" t="s">
        <v>137</v>
      </c>
      <c r="F24" s="235">
        <v>100000</v>
      </c>
      <c r="G24" s="87"/>
      <c r="H24" s="24"/>
    </row>
    <row r="25" spans="2:8" ht="15.75" thickBot="1" x14ac:dyDescent="0.3">
      <c r="B25" s="86"/>
      <c r="C25" s="233" t="s">
        <v>20</v>
      </c>
      <c r="D25" s="56">
        <f>SUMIF('BUDGET FORM'!$C$13:$C$24, Background!$B$5,  'BUDGET FORM'!$M$13:$M$24)</f>
        <v>0</v>
      </c>
      <c r="E25" s="236" t="str">
        <f>IF(D25&gt;100000,"The amount entered may not exceed € 100.000,--","")</f>
        <v/>
      </c>
      <c r="F25" s="58"/>
      <c r="G25" s="87"/>
    </row>
    <row r="26" spans="2:8" x14ac:dyDescent="0.25">
      <c r="B26" s="86"/>
      <c r="C26" s="233"/>
      <c r="D26" s="230"/>
      <c r="E26" s="232"/>
      <c r="F26" s="58"/>
      <c r="G26" s="87"/>
    </row>
    <row r="27" spans="2:8" ht="17.25" x14ac:dyDescent="0.25">
      <c r="B27" s="86"/>
      <c r="C27" s="234" t="s">
        <v>168</v>
      </c>
      <c r="D27" s="230"/>
      <c r="E27" s="232"/>
      <c r="F27" s="58"/>
      <c r="G27" s="87"/>
    </row>
    <row r="28" spans="2:8" x14ac:dyDescent="0.25">
      <c r="B28" s="86"/>
      <c r="C28" s="229" t="s">
        <v>177</v>
      </c>
      <c r="D28" s="230" t="s">
        <v>178</v>
      </c>
      <c r="E28" s="232"/>
      <c r="F28" s="58"/>
      <c r="G28" s="87"/>
      <c r="H28" s="24"/>
    </row>
    <row r="29" spans="2:8" ht="15.75" thickBot="1" x14ac:dyDescent="0.3">
      <c r="B29" s="86"/>
      <c r="C29" s="229" t="s">
        <v>127</v>
      </c>
      <c r="D29" s="230" t="s">
        <v>179</v>
      </c>
      <c r="E29" s="74" t="s">
        <v>137</v>
      </c>
      <c r="F29" s="235">
        <v>100000</v>
      </c>
      <c r="G29" s="87"/>
      <c r="H29" s="24"/>
    </row>
    <row r="30" spans="2:8" ht="15.75" thickBot="1" x14ac:dyDescent="0.3">
      <c r="B30" s="86"/>
      <c r="C30" s="233" t="s">
        <v>20</v>
      </c>
      <c r="D30" s="56">
        <f>SUMIF('BUDGET FORM'!$C$13:$C$24, Background!$B$7,'BUDGET FORM'!$M$13:$M$24)+SUMIF('BUDGET FORM'!$C$13:$C$24,Background!$B$10,'BUDGET FORM'!$M$13:$M$24)</f>
        <v>0</v>
      </c>
      <c r="E30" s="236" t="str">
        <f>IF(D30&gt;100000,"The amount entered may not exceed € 100.000,--","")</f>
        <v/>
      </c>
      <c r="F30" s="58"/>
      <c r="G30" s="87"/>
      <c r="H30" s="49"/>
    </row>
    <row r="31" spans="2:8" x14ac:dyDescent="0.25">
      <c r="B31" s="86"/>
      <c r="C31" s="233"/>
      <c r="D31" s="230"/>
      <c r="E31" s="232"/>
      <c r="F31" s="58"/>
      <c r="G31" s="87"/>
    </row>
    <row r="32" spans="2:8" ht="17.25" x14ac:dyDescent="0.25">
      <c r="B32" s="86"/>
      <c r="C32" s="234" t="s">
        <v>167</v>
      </c>
      <c r="D32" s="230"/>
      <c r="E32" s="232"/>
      <c r="F32" s="58"/>
      <c r="G32" s="87"/>
    </row>
    <row r="33" spans="2:8" x14ac:dyDescent="0.25">
      <c r="B33" s="86"/>
      <c r="C33" s="229" t="s">
        <v>127</v>
      </c>
      <c r="D33" s="230">
        <v>3</v>
      </c>
      <c r="E33" s="232"/>
      <c r="F33" s="58"/>
      <c r="G33" s="87"/>
    </row>
    <row r="34" spans="2:8" ht="15.75" thickBot="1" x14ac:dyDescent="0.3">
      <c r="B34" s="86"/>
      <c r="C34" s="229" t="s">
        <v>135</v>
      </c>
      <c r="D34" s="230">
        <v>5</v>
      </c>
      <c r="E34" s="237" t="s">
        <v>181</v>
      </c>
      <c r="F34" s="58"/>
      <c r="G34" s="87"/>
      <c r="H34" s="95"/>
    </row>
    <row r="35" spans="2:8" ht="15.75" thickBot="1" x14ac:dyDescent="0.3">
      <c r="B35" s="86"/>
      <c r="C35" s="238" t="s">
        <v>66</v>
      </c>
      <c r="D35" s="52">
        <f>SUMIF('BUDGET FORM'!C13:C24, "Module 1g: Research leave for main/co-applicant", 'BUDGET FORM'!Q13:Q24)</f>
        <v>0</v>
      </c>
      <c r="E35" s="53" t="s">
        <v>67</v>
      </c>
      <c r="F35" s="58"/>
      <c r="G35" s="87"/>
    </row>
    <row r="36" spans="2:8" ht="15.75" thickBot="1" x14ac:dyDescent="0.3">
      <c r="B36" s="86"/>
      <c r="C36" s="229" t="s">
        <v>134</v>
      </c>
      <c r="D36" s="231" t="s">
        <v>133</v>
      </c>
      <c r="E36" s="232"/>
      <c r="F36" s="58"/>
      <c r="G36" s="87"/>
    </row>
    <row r="37" spans="2:8" ht="15.75" thickBot="1" x14ac:dyDescent="0.3">
      <c r="B37" s="86"/>
      <c r="C37" s="239" t="s">
        <v>20</v>
      </c>
      <c r="D37" s="56">
        <f>SUMIF('BUDGET FORM'!$C$13:$C$24, Background!$B$8,  'BUDGET FORM'!$M$13:$M$24)</f>
        <v>0</v>
      </c>
      <c r="E37" s="232"/>
      <c r="F37" s="58"/>
      <c r="G37" s="87"/>
    </row>
    <row r="38" spans="2:8" x14ac:dyDescent="0.25">
      <c r="B38" s="86"/>
      <c r="C38" s="233"/>
      <c r="D38" s="230"/>
      <c r="E38" s="232"/>
      <c r="F38" s="58"/>
      <c r="G38" s="87"/>
    </row>
    <row r="39" spans="2:8" ht="17.25" x14ac:dyDescent="0.25">
      <c r="B39" s="86"/>
      <c r="C39" s="234" t="s">
        <v>180</v>
      </c>
      <c r="D39" s="230"/>
      <c r="E39" s="232"/>
      <c r="F39" s="58"/>
      <c r="G39" s="87"/>
    </row>
    <row r="40" spans="2:8" ht="15.75" thickBot="1" x14ac:dyDescent="0.3">
      <c r="B40" s="86"/>
      <c r="C40" s="229" t="s">
        <v>127</v>
      </c>
      <c r="D40" s="230" t="s">
        <v>133</v>
      </c>
      <c r="E40" s="74" t="s">
        <v>137</v>
      </c>
      <c r="F40" s="235">
        <v>100000</v>
      </c>
      <c r="G40" s="87"/>
      <c r="H40" s="24"/>
    </row>
    <row r="41" spans="2:8" ht="15.75" thickBot="1" x14ac:dyDescent="0.3">
      <c r="B41" s="86"/>
      <c r="C41" s="233" t="s">
        <v>20</v>
      </c>
      <c r="D41" s="56">
        <f>SUMIF('BUDGET FORM'!$C$13:$C$24, Background!$B$7,'BUDGET FORM'!$M$13:$M$24)+SUMIF('BUDGET FORM'!$C$13:$C$24,Background!$B$10,'BUDGET FORM'!$M$13:$M$24)</f>
        <v>0</v>
      </c>
      <c r="E41" s="236" t="str">
        <f>IF(D41&gt;100000,"The amount entered may not exceed € 100.000,--","")</f>
        <v/>
      </c>
      <c r="F41" s="58"/>
      <c r="G41" s="87"/>
      <c r="H41" s="49"/>
    </row>
    <row r="42" spans="2:8" x14ac:dyDescent="0.25">
      <c r="B42" s="86"/>
      <c r="C42" s="72"/>
      <c r="D42" s="230"/>
      <c r="E42" s="232"/>
      <c r="F42" s="58"/>
      <c r="G42" s="87"/>
    </row>
    <row r="43" spans="2:8" ht="17.25" x14ac:dyDescent="0.25">
      <c r="B43" s="86"/>
      <c r="C43" s="234" t="s">
        <v>165</v>
      </c>
      <c r="D43" s="55"/>
      <c r="E43" s="232"/>
      <c r="F43" s="58"/>
      <c r="G43" s="87"/>
    </row>
    <row r="44" spans="2:8" ht="15.75" thickBot="1" x14ac:dyDescent="0.3">
      <c r="B44" s="86"/>
      <c r="C44" s="229" t="s">
        <v>134</v>
      </c>
      <c r="D44" s="240">
        <f>Background!$C$13</f>
        <v>0</v>
      </c>
      <c r="E44" s="241"/>
      <c r="F44" s="58"/>
      <c r="G44" s="87"/>
    </row>
    <row r="45" spans="2:8" s="126" customFormat="1" ht="30.75" thickBot="1" x14ac:dyDescent="0.3">
      <c r="B45" s="123"/>
      <c r="C45" s="242" t="s">
        <v>85</v>
      </c>
      <c r="D45" s="124">
        <f>SUMIF('BUDGET FORM'!$C$32:$C$46,Background!$B$28,'BUDGET FORM'!$M$32:$M$46)+SUMIF('BUDGET FORM'!$C$32:$C$46,Background!B29, 'BUDGET FORM'!$M$32:$M$46)+SUMIF('BUDGET FORM'!$C$32:$C$46, Background!$B$30, 'BUDGET FORM'!$M$32:$M$46)+SUMIF('BUDGET FORM'!$C$32:$C$46,Background!$B$31,'BUDGET FORM'!$M$32:$M$46)</f>
        <v>0</v>
      </c>
      <c r="E45" s="236" t="str">
        <f>IF(D45&gt;D44,"Please contact the ZonMw programme team if you want to exceed the max. available amount in this module.","")</f>
        <v/>
      </c>
      <c r="F45" s="243"/>
      <c r="G45" s="125"/>
    </row>
    <row r="46" spans="2:8" ht="15.75" thickBot="1" x14ac:dyDescent="0.3">
      <c r="B46" s="86"/>
      <c r="C46" s="244" t="s">
        <v>234</v>
      </c>
      <c r="D46" s="55"/>
      <c r="E46" s="232"/>
      <c r="F46" s="58"/>
      <c r="G46" s="87"/>
    </row>
    <row r="47" spans="2:8" ht="15.75" thickBot="1" x14ac:dyDescent="0.3">
      <c r="B47" s="86"/>
      <c r="C47" s="245" t="s">
        <v>20</v>
      </c>
      <c r="D47" s="56">
        <f>SUMIF('BUDGET FORM'!$C$32:$C$46,Background!$B$29,'BUDGET FORM'!$M$32:$M$46)</f>
        <v>0</v>
      </c>
      <c r="E47" s="236" t="str">
        <f>IF(D47&gt;100000,"The amount entered may not exceed € 100.000,--","")</f>
        <v/>
      </c>
      <c r="F47" s="58"/>
      <c r="G47" s="87"/>
    </row>
    <row r="48" spans="2:8" x14ac:dyDescent="0.25">
      <c r="B48" s="86"/>
      <c r="C48" s="233"/>
      <c r="D48" s="246"/>
      <c r="E48" s="232"/>
      <c r="F48" s="58"/>
      <c r="G48" s="87"/>
    </row>
    <row r="49" spans="2:7" ht="31.5" customHeight="1" x14ac:dyDescent="0.25">
      <c r="B49" s="86"/>
      <c r="C49" s="378" t="s">
        <v>237</v>
      </c>
      <c r="D49" s="379"/>
      <c r="E49" s="379"/>
      <c r="F49" s="380"/>
      <c r="G49" s="87"/>
    </row>
    <row r="50" spans="2:7" ht="15.75" thickBot="1" x14ac:dyDescent="0.3">
      <c r="B50" s="86"/>
      <c r="C50" s="229" t="s">
        <v>134</v>
      </c>
      <c r="D50" s="240">
        <f>Background!$C$18</f>
        <v>250000</v>
      </c>
      <c r="E50" s="55" t="s">
        <v>186</v>
      </c>
      <c r="F50" s="58"/>
      <c r="G50" s="87"/>
    </row>
    <row r="51" spans="2:7" ht="15.75" thickBot="1" x14ac:dyDescent="0.3">
      <c r="B51" s="86"/>
      <c r="C51" s="233" t="s">
        <v>20</v>
      </c>
      <c r="D51" s="56">
        <f>SUMIF('BUDGET FORM'!$C$52:$C$53,Background!$B$35, 'BUDGET FORM'!$M$52:$M$53) +SUMIF('BUDGET FORM'!$C$52:$C$53, Background!$B$36,'BUDGET FORM'!$M$52:$M$53)</f>
        <v>0</v>
      </c>
      <c r="E51" s="236" t="str">
        <f>IF(D51&gt;250000,"The amount entered may not exceed € 250.000,--","")</f>
        <v/>
      </c>
      <c r="F51" s="58"/>
      <c r="G51" s="87"/>
    </row>
    <row r="52" spans="2:7" x14ac:dyDescent="0.25">
      <c r="B52" s="86"/>
      <c r="C52" s="233"/>
      <c r="D52" s="246"/>
      <c r="E52" s="232"/>
      <c r="F52" s="58"/>
      <c r="G52" s="87"/>
    </row>
    <row r="53" spans="2:7" ht="17.25" x14ac:dyDescent="0.25">
      <c r="B53" s="86"/>
      <c r="C53" s="234" t="s">
        <v>162</v>
      </c>
      <c r="D53" s="247"/>
      <c r="E53" s="232"/>
      <c r="F53" s="58"/>
      <c r="G53" s="87"/>
    </row>
    <row r="54" spans="2:7" ht="15.75" thickBot="1" x14ac:dyDescent="0.3">
      <c r="B54" s="86"/>
      <c r="C54" s="229" t="s">
        <v>134</v>
      </c>
      <c r="D54" s="240">
        <f>Background!$C$21</f>
        <v>50000</v>
      </c>
      <c r="E54" s="232"/>
      <c r="F54" s="58"/>
      <c r="G54" s="87"/>
    </row>
    <row r="55" spans="2:7" ht="15.75" thickBot="1" x14ac:dyDescent="0.3">
      <c r="B55" s="86"/>
      <c r="C55" s="233" t="s">
        <v>20</v>
      </c>
      <c r="D55" s="56">
        <f>SUMIF('BUDGET FORM'!$C$58:$C$67,Background!$B$32, 'BUDGET FORM'!$M$58:$M$67)</f>
        <v>0</v>
      </c>
      <c r="E55" s="236" t="str">
        <f>IF(D55&gt;50000,"The amount entered may not exceed € 50.000,--","")</f>
        <v/>
      </c>
      <c r="F55" s="58"/>
      <c r="G55" s="87"/>
    </row>
    <row r="56" spans="2:7" x14ac:dyDescent="0.25">
      <c r="B56" s="86"/>
      <c r="C56" s="233"/>
      <c r="D56" s="246"/>
      <c r="E56" s="232"/>
      <c r="F56" s="58"/>
      <c r="G56" s="87"/>
    </row>
    <row r="57" spans="2:7" ht="17.25" x14ac:dyDescent="0.25">
      <c r="B57" s="86"/>
      <c r="C57" s="234" t="s">
        <v>163</v>
      </c>
      <c r="D57" s="247"/>
      <c r="E57" s="232"/>
      <c r="F57" s="58"/>
      <c r="G57" s="87"/>
    </row>
    <row r="58" spans="2:7" ht="15.75" thickBot="1" x14ac:dyDescent="0.3">
      <c r="B58" s="86"/>
      <c r="C58" s="229" t="s">
        <v>134</v>
      </c>
      <c r="D58" s="240">
        <f>Background!$C$22</f>
        <v>25000</v>
      </c>
      <c r="E58" s="232"/>
      <c r="F58" s="58"/>
      <c r="G58" s="87"/>
    </row>
    <row r="59" spans="2:7" ht="15.75" thickBot="1" x14ac:dyDescent="0.3">
      <c r="B59" s="86"/>
      <c r="C59" s="233" t="s">
        <v>20</v>
      </c>
      <c r="D59" s="56">
        <f>SUMIF('BUDGET FORM'!$C$72:$C$82,Background!$B$33,'BUDGET FORM'!$M$72:$M$82)</f>
        <v>0</v>
      </c>
      <c r="E59" s="236" t="str">
        <f>IF(D59&gt;25000,"The amount entered may not exceed € 25.000,--","")</f>
        <v/>
      </c>
      <c r="F59" s="58"/>
      <c r="G59" s="87"/>
    </row>
    <row r="60" spans="2:7" x14ac:dyDescent="0.25">
      <c r="B60" s="86"/>
      <c r="C60" s="233"/>
      <c r="D60" s="246"/>
      <c r="E60" s="232"/>
      <c r="F60" s="58"/>
      <c r="G60" s="87"/>
    </row>
    <row r="61" spans="2:7" ht="17.25" x14ac:dyDescent="0.25">
      <c r="B61" s="86"/>
      <c r="C61" s="239" t="s">
        <v>164</v>
      </c>
      <c r="D61" s="247"/>
      <c r="E61" s="232"/>
      <c r="F61" s="58"/>
      <c r="G61" s="87"/>
    </row>
    <row r="62" spans="2:7" ht="15.75" thickBot="1" x14ac:dyDescent="0.3">
      <c r="B62" s="86"/>
      <c r="C62" s="229" t="s">
        <v>136</v>
      </c>
      <c r="D62" s="240">
        <f>Background!C23</f>
        <v>0</v>
      </c>
      <c r="E62" s="247" t="s">
        <v>235</v>
      </c>
      <c r="F62" s="58"/>
      <c r="G62" s="87"/>
    </row>
    <row r="63" spans="2:7" ht="15.75" thickBot="1" x14ac:dyDescent="0.3">
      <c r="B63" s="86"/>
      <c r="C63" s="233" t="s">
        <v>20</v>
      </c>
      <c r="D63" s="56">
        <f>SUMIF('BUDGET FORM'!$C$87:$C$96,Background!$B$56,'BUDGET FORM'!$M$87:$M$96)+SUMIF('BUDGET FORM'!$C$87:$C$96, Background!$B$57,'BUDGET FORM'!$M$87:$M$96)+SUMIF('BUDGET FORM'!$C$87:$C$96,Background!$B$58,'BUDGET FORM'!$M$87:$M$96) +SUMIF('BUDGET FORM'!$C$87:$C$96,Background!$B$59,'BUDGET FORM'!$M$87:$M$96) +SUMIF('BUDGET FORM'!$C$87:$C$96,Background!$B$60,'BUDGET FORM'!$M$87:$M$96) +SUMIF('BUDGET FORM'!$C$87:$C$96,Background!$B$61,'BUDGET FORM'!$M$87:$M$96) +SUMIF('BUDGET FORM'!$C$87:$C$96,Background!$B$62,'BUDGET FORM'!$M$87:$M$96) +SUMIF('BUDGET FORM'!$C$87:$C$96,Background!$B$63,'BUDGET FORM'!$M$87:$M$96) +SUMIF('BUDGET FORM'!$C$87:$C$96,Background!$B$64,'BUDGET FORM'!$M$87:$M$96) +SUMIF('BUDGET FORM'!$C$87:$C$96,Background!$B$65,'BUDGET FORM'!$M$87:$M$96)</f>
        <v>0</v>
      </c>
      <c r="E63" s="236" t="str">
        <f>IF(D63&gt;D62,"The amount entered may not exceed 50% of the total requested funding (excl. MOD3 - investments)","")</f>
        <v/>
      </c>
      <c r="F63" s="58"/>
      <c r="G63" s="87"/>
    </row>
    <row r="64" spans="2:7" ht="15.75" thickBot="1" x14ac:dyDescent="0.3">
      <c r="B64" s="86"/>
      <c r="C64" s="72"/>
      <c r="D64" s="55"/>
      <c r="E64" s="232"/>
      <c r="F64" s="58"/>
      <c r="G64" s="87"/>
    </row>
    <row r="65" spans="2:8" ht="15.75" thickBot="1" x14ac:dyDescent="0.3">
      <c r="B65" s="86"/>
      <c r="C65" s="234" t="s">
        <v>184</v>
      </c>
      <c r="D65" s="55"/>
      <c r="E65" s="223">
        <f>'BUDGET FORM'!M120</f>
        <v>0</v>
      </c>
      <c r="F65" s="248" t="str">
        <f>IF(E65&gt;800000,"A maximum of €800.000,-- can be requested. Please adjust your budget distribution accordingly.","")</f>
        <v/>
      </c>
      <c r="G65" s="87"/>
    </row>
    <row r="66" spans="2:8" ht="15.75" thickBot="1" x14ac:dyDescent="0.3">
      <c r="B66" s="86"/>
      <c r="C66" s="234" t="s">
        <v>185</v>
      </c>
      <c r="D66" s="55"/>
      <c r="E66" s="224">
        <f>'BUDGET FORM'!M122</f>
        <v>0</v>
      </c>
      <c r="F66" s="248" t="str">
        <f>IF(E66&gt;1050000,"A maximum of €1.050.000,-- can be requested (incl. MOD3 - investments). Please adjust your budget distribution accordingly.","")</f>
        <v/>
      </c>
      <c r="G66" s="87"/>
    </row>
    <row r="67" spans="2:8" x14ac:dyDescent="0.25">
      <c r="B67" s="86"/>
      <c r="C67" s="72"/>
      <c r="D67" s="55"/>
      <c r="E67" s="51"/>
      <c r="F67" s="58"/>
      <c r="G67" s="87"/>
    </row>
    <row r="68" spans="2:8" ht="17.25" x14ac:dyDescent="0.25">
      <c r="B68" s="86"/>
      <c r="C68" s="72" t="s">
        <v>173</v>
      </c>
      <c r="D68" s="55"/>
      <c r="E68" s="51"/>
      <c r="F68" s="58"/>
      <c r="G68" s="87"/>
    </row>
    <row r="69" spans="2:8" x14ac:dyDescent="0.25">
      <c r="B69" s="86"/>
      <c r="C69" s="72" t="s">
        <v>174</v>
      </c>
      <c r="D69" s="55"/>
      <c r="E69" s="51"/>
      <c r="F69" s="58"/>
      <c r="G69" s="87"/>
    </row>
    <row r="70" spans="2:8" x14ac:dyDescent="0.25">
      <c r="B70" s="86"/>
      <c r="C70" s="72"/>
      <c r="D70" s="55"/>
      <c r="E70" s="51"/>
      <c r="F70" s="58"/>
      <c r="G70" s="87"/>
    </row>
    <row r="71" spans="2:8" ht="17.25" x14ac:dyDescent="0.25">
      <c r="B71" s="86"/>
      <c r="C71" s="72" t="s">
        <v>183</v>
      </c>
      <c r="D71" s="55"/>
      <c r="E71" s="51"/>
      <c r="F71" s="58"/>
      <c r="G71" s="87"/>
    </row>
    <row r="72" spans="2:8" x14ac:dyDescent="0.25">
      <c r="B72" s="86"/>
      <c r="C72" s="72" t="s">
        <v>68</v>
      </c>
      <c r="D72" s="55"/>
      <c r="E72" s="51"/>
      <c r="F72" s="58"/>
      <c r="G72" s="87"/>
    </row>
    <row r="73" spans="2:8" x14ac:dyDescent="0.25">
      <c r="B73" s="86"/>
      <c r="C73" s="72" t="s">
        <v>69</v>
      </c>
      <c r="D73" s="55"/>
      <c r="E73" s="51"/>
      <c r="F73" s="58"/>
      <c r="G73" s="87"/>
    </row>
    <row r="74" spans="2:8" x14ac:dyDescent="0.25">
      <c r="B74" s="86"/>
      <c r="C74" s="72"/>
      <c r="D74" s="55"/>
      <c r="E74" s="51"/>
      <c r="F74" s="58"/>
      <c r="G74" s="87"/>
    </row>
    <row r="75" spans="2:8" ht="17.25" x14ac:dyDescent="0.25">
      <c r="B75" s="86"/>
      <c r="C75" s="72" t="s">
        <v>182</v>
      </c>
      <c r="D75" s="55"/>
      <c r="E75" s="51"/>
      <c r="F75" s="58"/>
      <c r="G75" s="87"/>
    </row>
    <row r="76" spans="2:8" x14ac:dyDescent="0.25">
      <c r="B76" s="86"/>
      <c r="C76" s="72" t="s">
        <v>166</v>
      </c>
      <c r="D76" s="55"/>
      <c r="E76" s="51"/>
      <c r="F76" s="58"/>
      <c r="G76" s="87"/>
      <c r="H76" s="23"/>
    </row>
    <row r="77" spans="2:8" x14ac:dyDescent="0.25">
      <c r="B77" s="86"/>
      <c r="C77" s="249" t="s">
        <v>158</v>
      </c>
      <c r="D77" s="51"/>
      <c r="E77" s="51"/>
      <c r="F77" s="58"/>
      <c r="G77" s="87"/>
      <c r="H77" s="2"/>
    </row>
    <row r="78" spans="2:8" x14ac:dyDescent="0.25">
      <c r="B78" s="86"/>
      <c r="C78" s="249" t="s">
        <v>70</v>
      </c>
      <c r="D78" s="51"/>
      <c r="E78" s="51"/>
      <c r="F78" s="58"/>
      <c r="G78" s="87"/>
      <c r="H78" s="96"/>
    </row>
    <row r="79" spans="2:8" x14ac:dyDescent="0.25">
      <c r="B79" s="86"/>
      <c r="C79" s="249" t="s">
        <v>160</v>
      </c>
      <c r="D79" s="51"/>
      <c r="E79" s="51"/>
      <c r="F79" s="58"/>
      <c r="G79" s="87"/>
    </row>
    <row r="80" spans="2:8" x14ac:dyDescent="0.25">
      <c r="B80" s="86"/>
      <c r="C80" s="72"/>
      <c r="D80" s="55"/>
      <c r="E80" s="51"/>
      <c r="F80" s="58"/>
      <c r="G80" s="87"/>
    </row>
    <row r="81" spans="2:8" ht="17.25" x14ac:dyDescent="0.25">
      <c r="B81" s="86"/>
      <c r="C81" s="72" t="s">
        <v>161</v>
      </c>
      <c r="D81" s="55"/>
      <c r="E81" s="51"/>
      <c r="F81" s="58"/>
      <c r="G81" s="87"/>
    </row>
    <row r="82" spans="2:8" x14ac:dyDescent="0.25">
      <c r="B82" s="86"/>
      <c r="C82" s="249" t="s">
        <v>157</v>
      </c>
      <c r="D82" s="51"/>
      <c r="E82" s="51"/>
      <c r="F82" s="58"/>
      <c r="G82" s="87"/>
      <c r="H82" s="2"/>
    </row>
    <row r="83" spans="2:8" x14ac:dyDescent="0.25">
      <c r="B83" s="86"/>
      <c r="C83" s="249" t="s">
        <v>70</v>
      </c>
      <c r="D83" s="51"/>
      <c r="E83" s="51"/>
      <c r="F83" s="58"/>
      <c r="G83" s="87"/>
      <c r="H83" s="96"/>
    </row>
    <row r="84" spans="2:8" x14ac:dyDescent="0.25">
      <c r="B84" s="86"/>
      <c r="C84" s="249" t="s">
        <v>160</v>
      </c>
      <c r="D84" s="51"/>
      <c r="E84" s="51"/>
      <c r="F84" s="58"/>
      <c r="G84" s="87"/>
    </row>
    <row r="85" spans="2:8" x14ac:dyDescent="0.25">
      <c r="B85" s="86"/>
      <c r="C85" s="72"/>
      <c r="D85" s="55"/>
      <c r="E85" s="51"/>
      <c r="F85" s="58"/>
      <c r="G85" s="87"/>
    </row>
    <row r="86" spans="2:8" ht="17.25" x14ac:dyDescent="0.25">
      <c r="B86" s="86"/>
      <c r="C86" s="72" t="s">
        <v>226</v>
      </c>
      <c r="D86" s="55"/>
      <c r="E86" s="51"/>
      <c r="F86" s="58"/>
      <c r="G86" s="87"/>
    </row>
    <row r="87" spans="2:8" x14ac:dyDescent="0.25">
      <c r="B87" s="86"/>
      <c r="C87" s="249" t="s">
        <v>159</v>
      </c>
      <c r="D87" s="51"/>
      <c r="E87" s="51"/>
      <c r="F87" s="58"/>
      <c r="G87" s="87"/>
      <c r="H87" s="2"/>
    </row>
    <row r="88" spans="2:8" x14ac:dyDescent="0.25">
      <c r="B88" s="86"/>
      <c r="C88" s="249" t="s">
        <v>70</v>
      </c>
      <c r="D88" s="51"/>
      <c r="E88" s="51"/>
      <c r="F88" s="58"/>
      <c r="G88" s="87"/>
      <c r="H88" s="96"/>
    </row>
    <row r="89" spans="2:8" x14ac:dyDescent="0.25">
      <c r="B89" s="86"/>
      <c r="C89" s="249" t="s">
        <v>160</v>
      </c>
      <c r="D89" s="51"/>
      <c r="E89" s="51"/>
      <c r="F89" s="58"/>
      <c r="G89" s="87"/>
    </row>
    <row r="90" spans="2:8" x14ac:dyDescent="0.25">
      <c r="B90" s="86"/>
      <c r="C90" s="57"/>
      <c r="D90" s="51"/>
      <c r="E90" s="51"/>
      <c r="F90" s="58"/>
      <c r="G90" s="87"/>
    </row>
    <row r="91" spans="2:8" ht="17.25" x14ac:dyDescent="0.25">
      <c r="B91" s="86"/>
      <c r="C91" s="57" t="s">
        <v>225</v>
      </c>
      <c r="D91" s="51"/>
      <c r="E91" s="51"/>
      <c r="F91" s="58"/>
      <c r="G91" s="87"/>
    </row>
    <row r="92" spans="2:8" x14ac:dyDescent="0.25">
      <c r="B92" s="86"/>
      <c r="C92" s="57" t="s">
        <v>115</v>
      </c>
      <c r="D92" s="51"/>
      <c r="E92" s="51"/>
      <c r="F92" s="58"/>
      <c r="G92" s="87"/>
    </row>
    <row r="93" spans="2:8" x14ac:dyDescent="0.25">
      <c r="B93" s="86"/>
      <c r="C93" s="57" t="s">
        <v>202</v>
      </c>
      <c r="D93" s="51"/>
      <c r="E93" s="51"/>
      <c r="F93" s="58"/>
      <c r="G93" s="87"/>
    </row>
    <row r="94" spans="2:8" x14ac:dyDescent="0.25">
      <c r="B94" s="86"/>
      <c r="C94" s="57" t="s">
        <v>203</v>
      </c>
      <c r="D94" s="51"/>
      <c r="E94" s="51"/>
      <c r="F94" s="58"/>
      <c r="G94" s="87"/>
    </row>
    <row r="95" spans="2:8" ht="15.75" thickBot="1" x14ac:dyDescent="0.3">
      <c r="B95" s="86"/>
      <c r="C95" s="59"/>
      <c r="D95" s="60"/>
      <c r="E95" s="60"/>
      <c r="F95" s="61"/>
      <c r="G95" s="87"/>
    </row>
    <row r="96" spans="2:8" x14ac:dyDescent="0.25">
      <c r="B96" s="86"/>
      <c r="C96" s="90"/>
      <c r="D96" s="90"/>
      <c r="E96" s="90"/>
      <c r="F96" s="90"/>
      <c r="G96" s="87"/>
    </row>
    <row r="97" spans="2:7" ht="15.75" thickBot="1" x14ac:dyDescent="0.3">
      <c r="B97" s="91"/>
      <c r="C97" s="92"/>
      <c r="D97" s="92"/>
      <c r="E97" s="92"/>
      <c r="F97" s="92"/>
      <c r="G97" s="93"/>
    </row>
  </sheetData>
  <sheetProtection sort="0" autoFilter="0"/>
  <dataConsolidate/>
  <mergeCells count="2">
    <mergeCell ref="C4:F4"/>
    <mergeCell ref="C49:F49"/>
  </mergeCells>
  <conditionalFormatting sqref="D11">
    <cfRule type="cellIs" dxfId="45" priority="27" operator="greaterThan">
      <formula>$D$10</formula>
    </cfRule>
  </conditionalFormatting>
  <conditionalFormatting sqref="D16">
    <cfRule type="cellIs" dxfId="44" priority="22" operator="greaterThan">
      <formula>$D$15</formula>
    </cfRule>
  </conditionalFormatting>
  <conditionalFormatting sqref="D20">
    <cfRule type="cellIs" dxfId="43" priority="28" operator="greaterThan">
      <formula>#REF!</formula>
    </cfRule>
  </conditionalFormatting>
  <conditionalFormatting sqref="D25">
    <cfRule type="cellIs" dxfId="42" priority="11" operator="greaterThan">
      <formula>100000</formula>
    </cfRule>
  </conditionalFormatting>
  <conditionalFormatting sqref="D30">
    <cfRule type="cellIs" dxfId="41" priority="7" operator="greaterThan">
      <formula>100000</formula>
    </cfRule>
    <cfRule type="cellIs" dxfId="40" priority="29" operator="greaterThan">
      <formula>$D$29</formula>
    </cfRule>
  </conditionalFormatting>
  <conditionalFormatting sqref="D35">
    <cfRule type="cellIs" dxfId="39" priority="20" operator="greaterThan">
      <formula>$D$34</formula>
    </cfRule>
  </conditionalFormatting>
  <conditionalFormatting sqref="D37">
    <cfRule type="cellIs" dxfId="38" priority="21" operator="greaterThan">
      <formula>$D$36</formula>
    </cfRule>
  </conditionalFormatting>
  <conditionalFormatting sqref="D41">
    <cfRule type="cellIs" dxfId="37" priority="6" operator="greaterThan">
      <formula>100000</formula>
    </cfRule>
    <cfRule type="cellIs" dxfId="36" priority="10" operator="greaterThan">
      <formula>$D$29</formula>
    </cfRule>
  </conditionalFormatting>
  <conditionalFormatting sqref="D45">
    <cfRule type="cellIs" dxfId="35" priority="14" operator="greaterThan">
      <formula>$D$44</formula>
    </cfRule>
  </conditionalFormatting>
  <conditionalFormatting sqref="D47">
    <cfRule type="cellIs" dxfId="34" priority="5" operator="greaterThan">
      <formula>100000</formula>
    </cfRule>
    <cfRule type="cellIs" dxfId="33" priority="15" operator="greaterThan">
      <formula>#REF!</formula>
    </cfRule>
  </conditionalFormatting>
  <conditionalFormatting sqref="D51">
    <cfRule type="cellIs" dxfId="32" priority="4" operator="greaterThan">
      <formula>250000</formula>
    </cfRule>
    <cfRule type="cellIs" dxfId="31" priority="30" operator="greaterThan">
      <formula>$D$50</formula>
    </cfRule>
  </conditionalFormatting>
  <conditionalFormatting sqref="D55">
    <cfRule type="cellIs" dxfId="30" priority="3" operator="greaterThan">
      <formula>50000</formula>
    </cfRule>
    <cfRule type="cellIs" dxfId="29" priority="35" operator="greaterThan">
      <formula>$D$54</formula>
    </cfRule>
  </conditionalFormatting>
  <conditionalFormatting sqref="D59">
    <cfRule type="cellIs" dxfId="28" priority="2" operator="greaterThan">
      <formula>25000</formula>
    </cfRule>
    <cfRule type="cellIs" dxfId="27" priority="33" operator="greaterThan">
      <formula>$D$58</formula>
    </cfRule>
  </conditionalFormatting>
  <conditionalFormatting sqref="D63">
    <cfRule type="cellIs" dxfId="26" priority="1" operator="greaterThan">
      <formula>$D$62</formula>
    </cfRule>
    <cfRule type="cellIs" dxfId="25" priority="328" operator="greaterThan">
      <formula>$E$62</formula>
    </cfRule>
  </conditionalFormatting>
  <conditionalFormatting sqref="E65">
    <cfRule type="cellIs" dxfId="24" priority="9" operator="greaterThan">
      <formula>800000</formula>
    </cfRule>
  </conditionalFormatting>
  <conditionalFormatting sqref="E66">
    <cfRule type="cellIs" dxfId="23" priority="8" operator="greaterThan">
      <formula>1050000</formula>
    </cfRule>
  </conditionalFormatting>
  <dataValidations count="8">
    <dataValidation type="whole" operator="lessThanOrEqual" allowBlank="1" showInputMessage="1" showErrorMessage="1" errorTitle="Above budget" error="A maximum of €800.000,-- can be requested. Please adjust your budget distribution accordingly." sqref="E65" xr:uid="{0095F05A-A044-4807-8A8E-955D895FB8A7}">
      <formula1>800000</formula1>
    </dataValidation>
    <dataValidation type="whole" operator="lessThanOrEqual" allowBlank="1" showInputMessage="1" showErrorMessage="1" errorTitle="Above budget" error="A maximum of €1.025.000,-- can be requested (incl. MOD3 - investments). Please adjust your budget distribution accordingly." sqref="E66" xr:uid="{94E9C02A-96EA-403E-B1CD-18F327733AC8}">
      <formula1>1050000</formula1>
    </dataValidation>
    <dataValidation type="custom" errorStyle="warning" allowBlank="1" showInputMessage="1" showErrorMessage="1" errorTitle="Invalid amount" error="The amount entered may not exceed €100.000,--." sqref="D30 D41 D25" xr:uid="{A69F5039-296E-4191-968B-E0A0F4967DD1}">
      <formula1>D25&lt;=100000</formula1>
    </dataValidation>
    <dataValidation type="whole" errorStyle="warning" operator="lessThanOrEqual" allowBlank="1" showInputMessage="1" showErrorMessage="1" errorTitle="Invalid amount" error="The amount entered may not exceed €100,000,--." sqref="D47" xr:uid="{EA77CE7F-4C78-4105-8C96-CCE9DB3D00B8}">
      <formula1>100000</formula1>
    </dataValidation>
    <dataValidation type="whole" errorStyle="warning" operator="lessThanOrEqual" allowBlank="1" showInputMessage="1" showErrorMessage="1" errorTitle="Invalid amount" error="The amount entered may not exceed €250.000,--." sqref="D51" xr:uid="{D5953CF3-4839-46C1-8B67-00C4B7C792AF}">
      <formula1>250000</formula1>
    </dataValidation>
    <dataValidation errorStyle="warning" allowBlank="1" showInputMessage="1" showErrorMessage="1" errorTitle="Invalid amount" error="The amount entered may not exceed €50.000,--." sqref="D55" xr:uid="{86F79013-0A67-4B42-AE1B-864C5FBFEAC4}"/>
    <dataValidation type="whole" errorStyle="warning" operator="lessThanOrEqual" allowBlank="1" showInputMessage="1" showErrorMessage="1" errorTitle="Invalid amount" error="The amount entered may not exceed €25.000,--." sqref="D59" xr:uid="{7537F119-1EF2-47C9-961E-D182BC5B23D6}">
      <formula1>25000</formula1>
    </dataValidation>
    <dataValidation type="whole" errorStyle="warning" operator="lessThanOrEqual" allowBlank="1" showInputMessage="1" showErrorMessage="1" errorTitle="Invalid amount" error="The amount entered may not exceed 50% of the total requested amount of funding (excl. MOD3 - investments)" sqref="D63" xr:uid="{41195135-8991-41C0-8C7D-B14C8D0FF7AD}">
      <formula1>D62</formula1>
    </dataValidation>
  </dataValidations>
  <pageMargins left="0.70866141732283472" right="0.70866141732283472" top="0.74803149606299213" bottom="0.74803149606299213" header="0.31496062992125984" footer="0.31496062992125984"/>
  <pageSetup paperSize="9" scale="4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J71"/>
  <sheetViews>
    <sheetView topLeftCell="A6" workbookViewId="0">
      <selection activeCell="D32" sqref="D32"/>
    </sheetView>
  </sheetViews>
  <sheetFormatPr defaultColWidth="8.85546875" defaultRowHeight="15" x14ac:dyDescent="0.25"/>
  <cols>
    <col min="1" max="1" width="4.140625" customWidth="1"/>
    <col min="2" max="2" width="46.85546875" customWidth="1"/>
    <col min="3" max="3" width="24.28515625" customWidth="1"/>
    <col min="4" max="6" width="23.85546875" customWidth="1"/>
    <col min="7" max="7" width="58.42578125" customWidth="1"/>
    <col min="8" max="8" width="4" customWidth="1"/>
  </cols>
  <sheetData>
    <row r="1" spans="1:10" ht="18.75" x14ac:dyDescent="0.3">
      <c r="A1" s="94"/>
      <c r="B1" s="94"/>
      <c r="C1" s="94"/>
      <c r="D1" s="105" t="s">
        <v>62</v>
      </c>
      <c r="E1" s="94"/>
      <c r="F1" s="94"/>
      <c r="G1" s="90"/>
      <c r="H1" s="94"/>
    </row>
    <row r="2" spans="1:10" x14ac:dyDescent="0.25">
      <c r="A2" s="94"/>
      <c r="B2" s="1" t="s">
        <v>83</v>
      </c>
      <c r="C2" s="1" t="s">
        <v>1</v>
      </c>
      <c r="D2" s="1" t="s">
        <v>214</v>
      </c>
      <c r="E2" s="1" t="s">
        <v>216</v>
      </c>
      <c r="F2" s="1" t="s">
        <v>217</v>
      </c>
      <c r="G2" s="1" t="s">
        <v>17</v>
      </c>
      <c r="H2" s="108"/>
      <c r="I2" s="199" t="s">
        <v>215</v>
      </c>
      <c r="J2" s="200" t="s">
        <v>213</v>
      </c>
    </row>
    <row r="3" spans="1:10" x14ac:dyDescent="0.25">
      <c r="A3" s="94"/>
      <c r="B3" s="2" t="s">
        <v>196</v>
      </c>
      <c r="C3" s="121" t="s">
        <v>73</v>
      </c>
      <c r="D3" s="122" t="s">
        <v>73</v>
      </c>
      <c r="E3" s="121">
        <v>60</v>
      </c>
      <c r="F3" s="121">
        <v>48</v>
      </c>
      <c r="G3" s="2" t="s">
        <v>26</v>
      </c>
      <c r="H3" s="107"/>
    </row>
    <row r="4" spans="1:10" x14ac:dyDescent="0.25">
      <c r="A4" s="94"/>
      <c r="B4" s="2" t="s">
        <v>195</v>
      </c>
      <c r="C4" s="121" t="s">
        <v>73</v>
      </c>
      <c r="D4" s="122" t="s">
        <v>73</v>
      </c>
      <c r="E4" s="121">
        <v>48</v>
      </c>
      <c r="F4" s="121">
        <f>0.5*12</f>
        <v>6</v>
      </c>
      <c r="G4" s="2" t="s">
        <v>26</v>
      </c>
      <c r="H4" s="107"/>
    </row>
    <row r="5" spans="1:10" x14ac:dyDescent="0.25">
      <c r="A5" s="94"/>
      <c r="B5" s="2" t="s">
        <v>194</v>
      </c>
      <c r="C5" s="122" t="s">
        <v>73</v>
      </c>
      <c r="D5" s="122" t="s">
        <v>73</v>
      </c>
      <c r="E5" s="121">
        <v>24</v>
      </c>
      <c r="F5" s="121">
        <v>0</v>
      </c>
      <c r="G5" s="2" t="s">
        <v>26</v>
      </c>
      <c r="H5" s="107"/>
    </row>
    <row r="6" spans="1:10" x14ac:dyDescent="0.25">
      <c r="A6" s="94"/>
      <c r="B6" s="2" t="s">
        <v>193</v>
      </c>
      <c r="C6" s="122" t="s">
        <v>73</v>
      </c>
      <c r="D6" s="122">
        <v>100000</v>
      </c>
      <c r="E6" s="121">
        <v>48</v>
      </c>
      <c r="F6" s="121">
        <f>0.5*12</f>
        <v>6</v>
      </c>
      <c r="G6" s="2" t="s">
        <v>26</v>
      </c>
      <c r="H6" s="107"/>
    </row>
    <row r="7" spans="1:10" x14ac:dyDescent="0.25">
      <c r="A7" s="94"/>
      <c r="B7" s="2" t="s">
        <v>192</v>
      </c>
      <c r="C7" s="122" t="s">
        <v>73</v>
      </c>
      <c r="D7" s="122">
        <v>100000</v>
      </c>
      <c r="E7" s="121">
        <v>48</v>
      </c>
      <c r="F7" s="121">
        <f>0.5*12</f>
        <v>6</v>
      </c>
      <c r="G7" s="2" t="s">
        <v>26</v>
      </c>
      <c r="H7" s="107"/>
    </row>
    <row r="8" spans="1:10" x14ac:dyDescent="0.25">
      <c r="A8" s="94"/>
      <c r="B8" s="2" t="s">
        <v>191</v>
      </c>
      <c r="C8" s="183" cm="1">
        <f t="array" ref="C8">_xlfn.IFS(C41&gt;3,3,C41&lt;3,C41,C41=3,3)</f>
        <v>3</v>
      </c>
      <c r="D8" s="122" t="s">
        <v>73</v>
      </c>
      <c r="E8" s="121">
        <v>5</v>
      </c>
      <c r="F8" s="121">
        <v>0</v>
      </c>
      <c r="G8" s="2" t="s">
        <v>26</v>
      </c>
      <c r="H8" s="107"/>
    </row>
    <row r="9" spans="1:10" x14ac:dyDescent="0.25">
      <c r="A9" s="94"/>
      <c r="B9" s="2" t="s">
        <v>208</v>
      </c>
      <c r="C9" s="122" t="s">
        <v>73</v>
      </c>
      <c r="D9" s="122">
        <v>100000</v>
      </c>
      <c r="E9" s="121">
        <v>60</v>
      </c>
      <c r="F9" s="198">
        <v>0</v>
      </c>
      <c r="G9" s="2" t="s">
        <v>26</v>
      </c>
      <c r="H9" s="107"/>
    </row>
    <row r="10" spans="1:10" x14ac:dyDescent="0.25">
      <c r="A10" s="94"/>
      <c r="B10" s="2" t="s">
        <v>72</v>
      </c>
      <c r="C10" s="121"/>
      <c r="D10" s="122"/>
      <c r="E10" s="121"/>
      <c r="F10" s="121"/>
      <c r="G10" s="2"/>
      <c r="H10" s="107"/>
    </row>
    <row r="11" spans="1:10" x14ac:dyDescent="0.25">
      <c r="A11" s="94"/>
      <c r="B11" s="94"/>
      <c r="C11" s="106"/>
      <c r="D11" s="94"/>
      <c r="E11" s="94"/>
      <c r="F11" s="94"/>
      <c r="G11" s="94"/>
      <c r="H11" s="94"/>
    </row>
    <row r="12" spans="1:10" x14ac:dyDescent="0.25">
      <c r="A12" s="94"/>
      <c r="B12" s="1" t="s">
        <v>82</v>
      </c>
      <c r="C12" s="1" t="s">
        <v>214</v>
      </c>
      <c r="D12" s="1" t="s">
        <v>2</v>
      </c>
      <c r="E12" s="1" t="s">
        <v>11</v>
      </c>
      <c r="F12" s="1"/>
      <c r="G12" s="1" t="s">
        <v>17</v>
      </c>
      <c r="H12" s="108"/>
    </row>
    <row r="13" spans="1:10" x14ac:dyDescent="0.25">
      <c r="A13" s="94"/>
      <c r="B13" s="2" t="s">
        <v>232</v>
      </c>
      <c r="C13" s="3" cm="1">
        <f t="array" ref="C13">SUMPRODUCT(((('BUDGET FORM'!C13:C24="Module 1A: PhD candidate")+('BUDGET FORM'!C13:C24="Module 1B: Postdoc")+('BUDGET FORM'!C13:C24="Module 1C: PDEng")))*('BUDGET FORM'!P13:P24)*20000)</f>
        <v>0</v>
      </c>
      <c r="D13" s="3"/>
      <c r="E13" s="3">
        <v>20000</v>
      </c>
      <c r="F13" s="3"/>
      <c r="G13" s="2" t="s">
        <v>197</v>
      </c>
      <c r="H13" s="107"/>
    </row>
    <row r="14" spans="1:10" hidden="1" x14ac:dyDescent="0.25">
      <c r="A14" s="94"/>
      <c r="B14" s="45" t="s">
        <v>18</v>
      </c>
      <c r="C14" s="46">
        <v>150000</v>
      </c>
      <c r="D14" s="46"/>
      <c r="E14" s="46"/>
      <c r="F14" s="46"/>
      <c r="G14" s="45" t="s">
        <v>19</v>
      </c>
      <c r="H14" s="107"/>
    </row>
    <row r="15" spans="1:10" hidden="1" x14ac:dyDescent="0.25">
      <c r="A15" s="94"/>
      <c r="B15" s="45" t="s">
        <v>5</v>
      </c>
      <c r="C15" s="46"/>
      <c r="D15" s="46"/>
      <c r="E15" s="46"/>
      <c r="F15" s="46"/>
      <c r="G15" s="45"/>
      <c r="H15" s="107"/>
    </row>
    <row r="16" spans="1:10" hidden="1" x14ac:dyDescent="0.25">
      <c r="A16" s="94"/>
      <c r="B16" s="45" t="s">
        <v>6</v>
      </c>
      <c r="C16" s="46"/>
      <c r="D16" s="46"/>
      <c r="E16" s="46"/>
      <c r="F16" s="46"/>
      <c r="G16" s="45"/>
      <c r="H16" s="107"/>
    </row>
    <row r="17" spans="1:8" hidden="1" x14ac:dyDescent="0.25">
      <c r="A17" s="94"/>
      <c r="B17" s="45" t="s">
        <v>4</v>
      </c>
      <c r="C17" s="46">
        <v>500000</v>
      </c>
      <c r="D17" s="46"/>
      <c r="E17" s="46"/>
      <c r="F17" s="46"/>
      <c r="G17" s="45"/>
      <c r="H17" s="107"/>
    </row>
    <row r="18" spans="1:8" x14ac:dyDescent="0.25">
      <c r="A18" s="94"/>
      <c r="B18" s="2" t="s">
        <v>233</v>
      </c>
      <c r="C18" s="3">
        <v>250000</v>
      </c>
      <c r="D18" s="3">
        <v>100000</v>
      </c>
      <c r="E18" s="3"/>
      <c r="F18" s="3"/>
      <c r="G18" s="2" t="s">
        <v>200</v>
      </c>
      <c r="H18" s="107"/>
    </row>
    <row r="19" spans="1:8" x14ac:dyDescent="0.25">
      <c r="A19" s="94"/>
      <c r="B19" s="2" t="s">
        <v>198</v>
      </c>
      <c r="C19" s="3">
        <v>250000</v>
      </c>
      <c r="D19" s="3">
        <v>25000</v>
      </c>
      <c r="E19" s="3"/>
      <c r="F19" s="3"/>
      <c r="G19" s="2"/>
      <c r="H19" s="107"/>
    </row>
    <row r="20" spans="1:8" hidden="1" x14ac:dyDescent="0.25">
      <c r="A20" s="94"/>
      <c r="B20" s="45" t="s">
        <v>7</v>
      </c>
      <c r="C20" s="46"/>
      <c r="D20" s="46"/>
      <c r="E20" s="46"/>
      <c r="F20" s="46"/>
      <c r="G20" s="45"/>
      <c r="H20" s="107"/>
    </row>
    <row r="21" spans="1:8" x14ac:dyDescent="0.25">
      <c r="A21" s="94"/>
      <c r="B21" s="2" t="s">
        <v>36</v>
      </c>
      <c r="C21" s="3">
        <v>50000</v>
      </c>
      <c r="D21" s="3"/>
      <c r="E21" s="3"/>
      <c r="F21" s="3"/>
      <c r="G21" s="2"/>
      <c r="H21" s="107"/>
    </row>
    <row r="22" spans="1:8" x14ac:dyDescent="0.25">
      <c r="A22" s="94"/>
      <c r="B22" s="2" t="s">
        <v>37</v>
      </c>
      <c r="C22" s="3">
        <v>25000</v>
      </c>
      <c r="D22" s="3"/>
      <c r="E22" s="3"/>
      <c r="F22" s="3"/>
      <c r="G22" s="2"/>
      <c r="H22" s="107"/>
    </row>
    <row r="23" spans="1:8" x14ac:dyDescent="0.25">
      <c r="A23" s="94"/>
      <c r="B23" s="2" t="s">
        <v>199</v>
      </c>
      <c r="C23" s="50">
        <f>'BUDGET FORM'!$M$120*0.5</f>
        <v>0</v>
      </c>
      <c r="D23" s="2"/>
      <c r="E23" s="2"/>
      <c r="F23" s="2"/>
      <c r="G23" s="2" t="s">
        <v>201</v>
      </c>
      <c r="H23" s="107"/>
    </row>
    <row r="24" spans="1:8" x14ac:dyDescent="0.25">
      <c r="A24" s="94"/>
      <c r="B24" s="2"/>
      <c r="C24" s="2"/>
      <c r="D24" s="2"/>
      <c r="E24" s="2"/>
      <c r="F24" s="2"/>
      <c r="G24" s="2"/>
      <c r="H24" s="107"/>
    </row>
    <row r="25" spans="1:8" x14ac:dyDescent="0.25">
      <c r="A25" s="94"/>
      <c r="H25" s="94"/>
    </row>
    <row r="26" spans="1:8" x14ac:dyDescent="0.25">
      <c r="A26" s="94"/>
      <c r="B26" s="94"/>
      <c r="C26" s="94"/>
      <c r="D26" s="94"/>
      <c r="E26" s="94"/>
      <c r="F26" s="94"/>
      <c r="G26" s="94"/>
      <c r="H26" s="94"/>
    </row>
    <row r="27" spans="1:8" x14ac:dyDescent="0.25">
      <c r="A27" s="94"/>
      <c r="B27" s="1" t="s">
        <v>16</v>
      </c>
      <c r="H27" s="94"/>
    </row>
    <row r="28" spans="1:8" x14ac:dyDescent="0.25">
      <c r="A28" s="94"/>
      <c r="B28" s="2" t="s">
        <v>89</v>
      </c>
      <c r="C28" s="2"/>
      <c r="D28" s="2"/>
      <c r="E28" s="2"/>
      <c r="F28" s="2"/>
      <c r="G28" s="2"/>
      <c r="H28" s="107"/>
    </row>
    <row r="29" spans="1:8" x14ac:dyDescent="0.25">
      <c r="A29" s="94"/>
      <c r="B29" s="2" t="s">
        <v>90</v>
      </c>
      <c r="C29" s="3">
        <v>100000</v>
      </c>
      <c r="D29" s="2"/>
      <c r="E29" s="2"/>
      <c r="F29" s="2"/>
      <c r="G29" s="2"/>
      <c r="H29" s="107"/>
    </row>
    <row r="30" spans="1:8" x14ac:dyDescent="0.25">
      <c r="A30" s="94"/>
      <c r="B30" s="2" t="s">
        <v>91</v>
      </c>
      <c r="C30" s="2"/>
      <c r="D30" s="2"/>
      <c r="E30" s="2"/>
      <c r="F30" s="2"/>
      <c r="G30" s="2"/>
      <c r="H30" s="107"/>
    </row>
    <row r="31" spans="1:8" x14ac:dyDescent="0.25">
      <c r="A31" s="94"/>
      <c r="B31" s="2" t="s">
        <v>92</v>
      </c>
      <c r="C31" s="2"/>
      <c r="D31" s="2"/>
      <c r="E31" s="2"/>
      <c r="F31" s="2"/>
      <c r="G31" s="2"/>
      <c r="H31" s="107"/>
    </row>
    <row r="32" spans="1:8" x14ac:dyDescent="0.25">
      <c r="A32" s="94"/>
      <c r="B32" s="2" t="s">
        <v>3</v>
      </c>
      <c r="C32" s="2"/>
      <c r="D32" s="2"/>
      <c r="E32" s="2"/>
      <c r="F32" s="2"/>
      <c r="G32" s="2"/>
      <c r="H32" s="107"/>
    </row>
    <row r="33" spans="1:8" x14ac:dyDescent="0.25">
      <c r="A33" s="94"/>
      <c r="B33" s="2" t="s">
        <v>93</v>
      </c>
      <c r="C33" s="2"/>
      <c r="D33" s="2"/>
      <c r="E33" s="2"/>
      <c r="F33" s="2"/>
      <c r="G33" s="2"/>
      <c r="H33" s="107"/>
    </row>
    <row r="34" spans="1:8" hidden="1" x14ac:dyDescent="0.25">
      <c r="A34" s="94"/>
      <c r="B34" s="45" t="s">
        <v>13</v>
      </c>
      <c r="C34" s="45"/>
      <c r="D34" s="45"/>
      <c r="E34" s="45"/>
      <c r="F34" s="45"/>
      <c r="G34" s="45"/>
      <c r="H34" s="107"/>
    </row>
    <row r="35" spans="1:8" x14ac:dyDescent="0.25">
      <c r="A35" s="94"/>
      <c r="B35" s="2" t="s">
        <v>94</v>
      </c>
      <c r="C35" s="2"/>
      <c r="D35" s="2"/>
      <c r="E35" s="2"/>
      <c r="F35" s="2"/>
      <c r="G35" s="2"/>
      <c r="H35" s="107"/>
    </row>
    <row r="36" spans="1:8" x14ac:dyDescent="0.25">
      <c r="A36" s="94"/>
      <c r="B36" s="2" t="s">
        <v>95</v>
      </c>
      <c r="C36" s="2"/>
      <c r="D36" s="2"/>
      <c r="E36" s="2"/>
      <c r="F36" s="2"/>
      <c r="G36" s="2"/>
      <c r="H36" s="107"/>
    </row>
    <row r="37" spans="1:8" x14ac:dyDescent="0.25">
      <c r="A37" s="94"/>
      <c r="B37" s="94"/>
      <c r="C37" s="106"/>
      <c r="D37" s="94"/>
      <c r="E37" s="94"/>
      <c r="F37" s="94"/>
      <c r="G37" s="94"/>
      <c r="H37" s="94"/>
    </row>
    <row r="38" spans="1:8" x14ac:dyDescent="0.25">
      <c r="A38" s="94"/>
      <c r="B38" s="1" t="s">
        <v>84</v>
      </c>
      <c r="C38" s="4"/>
      <c r="H38" s="94"/>
    </row>
    <row r="39" spans="1:8" x14ac:dyDescent="0.25">
      <c r="A39" s="94"/>
      <c r="B39" s="2" t="s">
        <v>8</v>
      </c>
      <c r="C39" s="2"/>
      <c r="H39" s="94"/>
    </row>
    <row r="40" spans="1:8" x14ac:dyDescent="0.25">
      <c r="A40" s="94"/>
      <c r="B40" s="2" t="s">
        <v>64</v>
      </c>
      <c r="C40" s="2"/>
      <c r="H40" s="94"/>
    </row>
    <row r="41" spans="1:8" x14ac:dyDescent="0.25">
      <c r="A41" s="94"/>
      <c r="B41" s="2" t="s">
        <v>63</v>
      </c>
      <c r="C41" s="5">
        <v>800000</v>
      </c>
      <c r="H41" s="94"/>
    </row>
    <row r="42" spans="1:8" x14ac:dyDescent="0.25">
      <c r="A42" s="94"/>
      <c r="B42" s="2" t="s">
        <v>128</v>
      </c>
      <c r="C42" s="2">
        <f>COUNTIF('BUDGET FORM'!C13:C24,"Module 1g: Research leave for main/co-applicant")</f>
        <v>0</v>
      </c>
      <c r="H42" s="94"/>
    </row>
    <row r="43" spans="1:8" x14ac:dyDescent="0.25">
      <c r="A43" s="94"/>
      <c r="B43" s="2" t="s">
        <v>65</v>
      </c>
      <c r="C43" s="2">
        <f>SUMIF('BUDGET FORM'!C13:C24, "Module 1g: Research leave for main/co-applicant", 'BUDGET FORM'!Q13:Q24)</f>
        <v>0</v>
      </c>
      <c r="H43" s="94"/>
    </row>
    <row r="44" spans="1:8" x14ac:dyDescent="0.25">
      <c r="A44" s="94"/>
      <c r="B44" s="2" t="s">
        <v>125</v>
      </c>
      <c r="C44" s="5">
        <v>1050000</v>
      </c>
      <c r="H44" s="94"/>
    </row>
    <row r="45" spans="1:8" x14ac:dyDescent="0.25">
      <c r="A45" s="94"/>
      <c r="B45" s="94"/>
      <c r="C45" s="94"/>
      <c r="D45" s="94"/>
      <c r="E45" s="94"/>
      <c r="F45" s="94"/>
      <c r="G45" s="94"/>
      <c r="H45" s="94"/>
    </row>
    <row r="46" spans="1:8" x14ac:dyDescent="0.25">
      <c r="A46" s="94"/>
      <c r="B46" s="1" t="s">
        <v>30</v>
      </c>
      <c r="H46" s="94"/>
    </row>
    <row r="47" spans="1:8" x14ac:dyDescent="0.25">
      <c r="A47" s="94"/>
      <c r="B47" s="2" t="s">
        <v>204</v>
      </c>
      <c r="H47" s="94"/>
    </row>
    <row r="48" spans="1:8" x14ac:dyDescent="0.25">
      <c r="A48" s="94"/>
      <c r="B48" s="2" t="s">
        <v>205</v>
      </c>
      <c r="H48" s="94"/>
    </row>
    <row r="49" spans="1:8" x14ac:dyDescent="0.25">
      <c r="A49" s="94"/>
      <c r="B49" s="2" t="s">
        <v>206</v>
      </c>
      <c r="H49" s="94"/>
    </row>
    <row r="50" spans="1:8" ht="12.6" customHeight="1" x14ac:dyDescent="0.25">
      <c r="A50" s="94"/>
      <c r="B50" s="2" t="s">
        <v>207</v>
      </c>
      <c r="H50" s="94"/>
    </row>
    <row r="51" spans="1:8" x14ac:dyDescent="0.25">
      <c r="A51" s="94"/>
      <c r="B51" s="2" t="s">
        <v>121</v>
      </c>
      <c r="H51" s="94"/>
    </row>
    <row r="52" spans="1:8" x14ac:dyDescent="0.25">
      <c r="A52" s="94"/>
      <c r="B52" s="2" t="s">
        <v>72</v>
      </c>
      <c r="H52" s="94"/>
    </row>
    <row r="53" spans="1:8" x14ac:dyDescent="0.25">
      <c r="A53" s="94"/>
      <c r="H53" s="94"/>
    </row>
    <row r="54" spans="1:8" x14ac:dyDescent="0.25">
      <c r="A54" s="94"/>
      <c r="B54" s="94"/>
      <c r="C54" s="94"/>
      <c r="D54" s="94"/>
      <c r="E54" s="94"/>
      <c r="F54" s="94"/>
      <c r="G54" s="94"/>
      <c r="H54" s="94"/>
    </row>
    <row r="55" spans="1:8" x14ac:dyDescent="0.25">
      <c r="A55" s="94"/>
      <c r="B55" s="1" t="s">
        <v>50</v>
      </c>
      <c r="H55" s="94"/>
    </row>
    <row r="56" spans="1:8" x14ac:dyDescent="0.25">
      <c r="A56" s="94"/>
      <c r="B56" s="2" t="s">
        <v>51</v>
      </c>
      <c r="H56" s="94"/>
    </row>
    <row r="57" spans="1:8" x14ac:dyDescent="0.25">
      <c r="A57" s="94"/>
      <c r="B57" s="2" t="s">
        <v>52</v>
      </c>
      <c r="H57" s="94"/>
    </row>
    <row r="58" spans="1:8" x14ac:dyDescent="0.25">
      <c r="A58" s="94"/>
      <c r="B58" s="2" t="s">
        <v>53</v>
      </c>
      <c r="H58" s="94"/>
    </row>
    <row r="59" spans="1:8" x14ac:dyDescent="0.25">
      <c r="A59" s="94"/>
      <c r="B59" s="2" t="s">
        <v>54</v>
      </c>
      <c r="H59" s="94"/>
    </row>
    <row r="60" spans="1:8" x14ac:dyDescent="0.25">
      <c r="A60" s="94"/>
      <c r="B60" s="2" t="s">
        <v>55</v>
      </c>
      <c r="H60" s="94"/>
    </row>
    <row r="61" spans="1:8" x14ac:dyDescent="0.25">
      <c r="A61" s="94"/>
      <c r="B61" s="2" t="s">
        <v>56</v>
      </c>
      <c r="H61" s="94"/>
    </row>
    <row r="62" spans="1:8" x14ac:dyDescent="0.25">
      <c r="A62" s="94"/>
      <c r="B62" s="2" t="s">
        <v>57</v>
      </c>
      <c r="H62" s="94"/>
    </row>
    <row r="63" spans="1:8" x14ac:dyDescent="0.25">
      <c r="A63" s="94"/>
      <c r="B63" s="2" t="s">
        <v>58</v>
      </c>
      <c r="H63" s="94"/>
    </row>
    <row r="64" spans="1:8" x14ac:dyDescent="0.25">
      <c r="A64" s="94"/>
      <c r="B64" s="2" t="s">
        <v>3</v>
      </c>
      <c r="H64" s="94"/>
    </row>
    <row r="65" spans="1:8" x14ac:dyDescent="0.25">
      <c r="A65" s="94"/>
      <c r="B65" s="2" t="s">
        <v>72</v>
      </c>
      <c r="H65" s="94"/>
    </row>
    <row r="66" spans="1:8" x14ac:dyDescent="0.25">
      <c r="A66" s="94"/>
      <c r="B66" s="107"/>
      <c r="C66" s="94"/>
      <c r="D66" s="94"/>
      <c r="E66" s="94"/>
      <c r="F66" s="94"/>
      <c r="G66" s="94"/>
      <c r="H66" s="94"/>
    </row>
    <row r="67" spans="1:8" x14ac:dyDescent="0.25">
      <c r="A67" s="94"/>
      <c r="B67" s="107"/>
      <c r="C67" s="94"/>
      <c r="D67" s="94"/>
      <c r="E67" s="94"/>
      <c r="F67" s="94"/>
      <c r="G67" s="94"/>
      <c r="H67" s="94"/>
    </row>
    <row r="68" spans="1:8" x14ac:dyDescent="0.25">
      <c r="B68" s="2"/>
    </row>
    <row r="69" spans="1:8" x14ac:dyDescent="0.25">
      <c r="B69" s="2"/>
    </row>
    <row r="70" spans="1:8" x14ac:dyDescent="0.25">
      <c r="B70" s="2"/>
    </row>
    <row r="71" spans="1:8" x14ac:dyDescent="0.25">
      <c r="B71" s="2"/>
    </row>
  </sheetData>
  <sheetProtection selectLockedCells="1" selectUnlockedCells="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330C55-AA70-4043-8903-8E9C99F1BAD7}">
  <sheetPr codeName="Sheet5"/>
  <dimension ref="B1:B29"/>
  <sheetViews>
    <sheetView showGridLines="0" zoomScale="70" zoomScaleNormal="70" workbookViewId="0">
      <selection activeCell="W21" sqref="W21"/>
    </sheetView>
  </sheetViews>
  <sheetFormatPr defaultRowHeight="15" x14ac:dyDescent="0.25"/>
  <sheetData>
    <row r="1" spans="2:2" ht="15.75" x14ac:dyDescent="0.25">
      <c r="B1" s="196" t="s">
        <v>190</v>
      </c>
    </row>
    <row r="29" ht="14.45" customHeight="1" x14ac:dyDescent="0.25"/>
  </sheetData>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Instructions for Use</vt:lpstr>
      <vt:lpstr>BUDGET FORM</vt:lpstr>
      <vt:lpstr>Checks</vt:lpstr>
      <vt:lpstr>CfP - Chapter 8</vt:lpstr>
      <vt:lpstr>'BUDGET FORM'!Print_Area</vt:lpstr>
      <vt:lpstr>Checks!Print_Area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2022-03-14T10:36:57Z</dcterms:created>
  <dcterms:modified xsi:type="dcterms:W3CDTF">2024-08-27T07:28:00Z</dcterms:modified>
</cp:coreProperties>
</file>