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LGiese01\Downloads\"/>
    </mc:Choice>
  </mc:AlternateContent>
  <xr:revisionPtr revIDLastSave="0" documentId="13_ncr:1_{B8285539-02D3-4DD4-B810-0CAB88425434}" xr6:coauthVersionLast="47" xr6:coauthVersionMax="47" xr10:uidLastSave="{00000000-0000-0000-0000-000000000000}"/>
  <workbookProtection workbookAlgorithmName="SHA-512" workbookHashValue="CQBYOl+1VpX8fdZOW8v29wUmN8NFg9tBwAS/X6GRfO7t11OgpEEFZHsHCWSDdtZNkI5b/4KoI1xlA+tpI+ggYA==" workbookSaltValue="wRaH/xfVw5yejboigMr/jg==" workbookSpinCount="100000" lockStructure="1"/>
  <bookViews>
    <workbookView xWindow="-120" yWindow="-120" windowWidth="29040" windowHeight="15840" tabRatio="590" activeTab="3" xr2:uid="{00000000-000D-0000-FFFF-FFFF00000000}"/>
  </bookViews>
  <sheets>
    <sheet name="Toelichting" sheetId="7" r:id="rId1"/>
    <sheet name="Deelnemerslijst" sheetId="8" r:id="rId2"/>
    <sheet name="Personeel" sheetId="1" r:id="rId3"/>
    <sheet name="Budget" sheetId="2" r:id="rId4"/>
    <sheet name="hulpsheets" sheetId="5" state="hidden" r:id="rId5"/>
  </sheets>
  <externalReferences>
    <externalReference r:id="rId6"/>
    <externalReference r:id="rId7"/>
  </externalReferences>
  <definedNames>
    <definedName name="_xlnm.Print_Area" localSheetId="3">Budget!$A$1:$I$108</definedName>
    <definedName name="_xlnm.Print_Area" localSheetId="1">Deelnemerslijst!$A$1:$L$26</definedName>
    <definedName name="_xlnm.Print_Area" localSheetId="2">Personeel!$A$1:$T$41</definedName>
    <definedName name="Costs" localSheetId="1">[1]hulpsheets!$J$1:$J$9</definedName>
    <definedName name="Costs">hulpsheets!$J$1:$J$9</definedName>
    <definedName name="NFU">hulpsheets!$C$1:$C$6</definedName>
    <definedName name="organisation" localSheetId="1">[1]Budget!$B$5:$B$14</definedName>
    <definedName name="organisation">Budget!#REF!</definedName>
    <definedName name="Overig">hulpsheets!$E$1:$E$2</definedName>
    <definedName name="Ruling" localSheetId="1">[2]hulpsheets!$A$1:$A$3</definedName>
    <definedName name="Ruling">hulpsheets!$A$1:$A$3</definedName>
    <definedName name="Tabel_NFU" localSheetId="1">[2]hulpsheets!$H$14:$N$110</definedName>
    <definedName name="Tabel_NFU">hulpsheets!$H$15:$N$111</definedName>
    <definedName name="Tabel_VSNU" localSheetId="1">[2]hulpsheets!$A$14:$F$110</definedName>
    <definedName name="Tabel_VSNU">hulpsheets!$A$15:$F$111</definedName>
    <definedName name="Type_organisation">hulpsheets!$H$1:$H$4</definedName>
    <definedName name="VSNU">hulpsheets!$D$1:$D$5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8" l="1"/>
  <c r="H7" i="8"/>
  <c r="H8" i="8"/>
  <c r="H9" i="8"/>
  <c r="H10" i="8"/>
  <c r="H11" i="8"/>
  <c r="H12" i="8"/>
  <c r="H13" i="8"/>
  <c r="H14" i="8"/>
  <c r="H15" i="8"/>
  <c r="H16" i="8"/>
  <c r="H17" i="8"/>
  <c r="H18" i="8"/>
  <c r="H19" i="8"/>
  <c r="H20" i="8"/>
  <c r="H6" i="8"/>
  <c r="F7" i="8"/>
  <c r="F8" i="8"/>
  <c r="F9" i="8"/>
  <c r="F10" i="8"/>
  <c r="F11" i="8"/>
  <c r="F12" i="8"/>
  <c r="F13" i="8"/>
  <c r="F14" i="8"/>
  <c r="F15" i="8"/>
  <c r="F16" i="8"/>
  <c r="F17" i="8"/>
  <c r="F18" i="8"/>
  <c r="F19" i="8"/>
  <c r="F20" i="8"/>
  <c r="F6" i="8"/>
  <c r="E7" i="8"/>
  <c r="E8" i="8"/>
  <c r="E9" i="8"/>
  <c r="E10" i="8"/>
  <c r="E11" i="8"/>
  <c r="E12" i="8"/>
  <c r="E13" i="8"/>
  <c r="E14" i="8"/>
  <c r="E15" i="8"/>
  <c r="E16" i="8"/>
  <c r="E17" i="8"/>
  <c r="E18" i="8"/>
  <c r="E19" i="8"/>
  <c r="E20" i="8"/>
  <c r="E6" i="8"/>
  <c r="D6" i="8"/>
  <c r="D8" i="8"/>
  <c r="D9" i="8"/>
  <c r="D10" i="8"/>
  <c r="D11" i="8"/>
  <c r="D12" i="8"/>
  <c r="D13" i="8"/>
  <c r="D14" i="8"/>
  <c r="D15" i="8"/>
  <c r="D16" i="8"/>
  <c r="D17" i="8"/>
  <c r="D18" i="8"/>
  <c r="D19" i="8"/>
  <c r="D20" i="8"/>
  <c r="G20" i="8" l="1"/>
  <c r="I20" i="8" s="1"/>
  <c r="G18" i="8"/>
  <c r="I18" i="8" s="1"/>
  <c r="G14" i="8"/>
  <c r="I14" i="8" s="1"/>
  <c r="G10" i="8"/>
  <c r="I10" i="8" s="1"/>
  <c r="G6" i="8"/>
  <c r="I6" i="8" s="1"/>
  <c r="G16" i="8"/>
  <c r="I16" i="8" s="1"/>
  <c r="G12" i="8"/>
  <c r="I12" i="8" s="1"/>
  <c r="G19" i="8"/>
  <c r="I19" i="8" s="1"/>
  <c r="G15" i="8"/>
  <c r="I15" i="8" s="1"/>
  <c r="G11" i="8"/>
  <c r="I11" i="8" s="1"/>
  <c r="G8" i="8"/>
  <c r="I8" i="8" s="1"/>
  <c r="G7" i="8"/>
  <c r="I7" i="8" s="1"/>
  <c r="G17" i="8"/>
  <c r="I17" i="8" s="1"/>
  <c r="G13" i="8"/>
  <c r="I13" i="8" s="1"/>
  <c r="G9" i="8"/>
  <c r="I9" i="8" s="1"/>
  <c r="F21" i="8"/>
  <c r="H21" i="8"/>
  <c r="E21" i="8"/>
  <c r="D21" i="8"/>
  <c r="G21" i="8" l="1"/>
  <c r="I21" i="8" l="1"/>
  <c r="M27" i="1" l="1"/>
  <c r="G21" i="1" l="1"/>
  <c r="J21" i="1" s="1"/>
  <c r="M21" i="1" s="1"/>
  <c r="G20" i="1"/>
  <c r="J20" i="1" s="1"/>
  <c r="M20" i="1" s="1"/>
  <c r="G19" i="1"/>
  <c r="J19" i="1" s="1"/>
  <c r="M19" i="1" s="1"/>
  <c r="G18" i="1"/>
  <c r="J18" i="1" s="1"/>
  <c r="M18" i="1" s="1"/>
  <c r="G17" i="1"/>
  <c r="J17" i="1" s="1"/>
  <c r="G16" i="1"/>
  <c r="J16" i="1" s="1"/>
  <c r="G15" i="1"/>
  <c r="J15" i="1" s="1"/>
  <c r="K15" i="1" s="1"/>
  <c r="G14" i="1"/>
  <c r="J14" i="1" s="1"/>
  <c r="M14" i="1" s="1"/>
  <c r="G13" i="1"/>
  <c r="J13" i="1" s="1"/>
  <c r="G12" i="1"/>
  <c r="J12" i="1" s="1"/>
  <c r="K12" i="1" s="1"/>
  <c r="G11" i="1"/>
  <c r="J11" i="1" s="1"/>
  <c r="K11" i="1" s="1"/>
  <c r="G10" i="1"/>
  <c r="J10" i="1" s="1"/>
  <c r="G9" i="1"/>
  <c r="J9" i="1" s="1"/>
  <c r="G8" i="1"/>
  <c r="J8" i="1" s="1"/>
  <c r="G7" i="1"/>
  <c r="J7" i="1" s="1"/>
  <c r="K7" i="1" s="1"/>
  <c r="K21" i="1"/>
  <c r="K20" i="1"/>
  <c r="K19" i="1"/>
  <c r="K18" i="1"/>
  <c r="K14" i="1"/>
  <c r="K13" i="1"/>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M41" i="1"/>
  <c r="F36" i="2" s="1"/>
  <c r="M40" i="1"/>
  <c r="F35" i="2" s="1"/>
  <c r="M39" i="1"/>
  <c r="F34" i="2" s="1"/>
  <c r="M38" i="1"/>
  <c r="F33" i="2" s="1"/>
  <c r="M37" i="1"/>
  <c r="F32" i="2" s="1"/>
  <c r="M36" i="1"/>
  <c r="F31" i="2" s="1"/>
  <c r="M35" i="1"/>
  <c r="F30" i="2" s="1"/>
  <c r="M34" i="1"/>
  <c r="F29" i="2" s="1"/>
  <c r="M33" i="1"/>
  <c r="F28" i="2" s="1"/>
  <c r="M32" i="1"/>
  <c r="F27" i="2" s="1"/>
  <c r="M31" i="1"/>
  <c r="F26" i="2" s="1"/>
  <c r="M30" i="1"/>
  <c r="F25" i="2" s="1"/>
  <c r="M29" i="1"/>
  <c r="F24" i="2" s="1"/>
  <c r="M28" i="1"/>
  <c r="F23" i="2" s="1"/>
  <c r="F22" i="2"/>
  <c r="K10" i="1" l="1"/>
  <c r="M10" i="1" s="1"/>
  <c r="F10" i="2" s="1"/>
  <c r="M15" i="1"/>
  <c r="F15" i="2" s="1"/>
  <c r="M12" i="1"/>
  <c r="F12" i="2" s="1"/>
  <c r="K16" i="1"/>
  <c r="M16" i="1" s="1"/>
  <c r="F16" i="2" s="1"/>
  <c r="K8" i="1"/>
  <c r="M8" i="1" s="1"/>
  <c r="K17" i="1"/>
  <c r="M17" i="1" s="1"/>
  <c r="F17" i="2" s="1"/>
  <c r="M11" i="1"/>
  <c r="F11" i="2" s="1"/>
  <c r="K9" i="1"/>
  <c r="M9" i="1" s="1"/>
  <c r="F9" i="2" s="1"/>
  <c r="M7" i="1"/>
  <c r="F20" i="2"/>
  <c r="M13" i="1"/>
  <c r="F13" i="2" s="1"/>
  <c r="F18" i="2"/>
  <c r="F19" i="2"/>
  <c r="F7" i="2" l="1"/>
  <c r="F21" i="2"/>
  <c r="F8" i="2" l="1"/>
  <c r="G84" i="2"/>
  <c r="F84" i="2"/>
  <c r="H83" i="2"/>
  <c r="H82" i="2"/>
  <c r="H81" i="2"/>
  <c r="H80" i="2"/>
  <c r="H79" i="2"/>
  <c r="H78" i="2"/>
  <c r="H77" i="2"/>
  <c r="H76" i="2"/>
  <c r="H75" i="2"/>
  <c r="H74" i="2"/>
  <c r="H73" i="2"/>
  <c r="H72" i="2"/>
  <c r="H71" i="2"/>
  <c r="H70" i="2"/>
  <c r="H69" i="2"/>
  <c r="H68" i="2"/>
  <c r="H67" i="2"/>
  <c r="H66" i="2"/>
  <c r="H65" i="2"/>
  <c r="H64" i="2"/>
  <c r="H57" i="2"/>
  <c r="H56" i="2"/>
  <c r="H55" i="2"/>
  <c r="H54" i="2"/>
  <c r="H53" i="2"/>
  <c r="H52" i="2"/>
  <c r="H51" i="2"/>
  <c r="H50" i="2"/>
  <c r="H49" i="2"/>
  <c r="H48" i="2"/>
  <c r="H47" i="2"/>
  <c r="H46" i="2"/>
  <c r="H45" i="2"/>
  <c r="H44" i="2"/>
  <c r="H43" i="2"/>
  <c r="G58" i="2"/>
  <c r="F58" i="2"/>
  <c r="G37" i="2"/>
  <c r="H36" i="2"/>
  <c r="H35" i="2"/>
  <c r="H34" i="2"/>
  <c r="H33" i="2"/>
  <c r="H32" i="2"/>
  <c r="H31" i="2"/>
  <c r="H30" i="2"/>
  <c r="H29" i="2"/>
  <c r="H28" i="2"/>
  <c r="H27" i="2"/>
  <c r="H26" i="2"/>
  <c r="H25" i="2"/>
  <c r="H24" i="2"/>
  <c r="H23" i="2"/>
  <c r="H22" i="2"/>
  <c r="H21" i="2"/>
  <c r="H20" i="2"/>
  <c r="H19" i="2"/>
  <c r="H18" i="2"/>
  <c r="H17" i="2"/>
  <c r="H16" i="2"/>
  <c r="H15" i="2"/>
  <c r="H13" i="2"/>
  <c r="H12" i="2"/>
  <c r="H11" i="2"/>
  <c r="H10" i="2"/>
  <c r="H9" i="2"/>
  <c r="H7" i="2"/>
  <c r="H58" i="2" l="1"/>
  <c r="H84" i="2"/>
  <c r="G88" i="2"/>
  <c r="H8" i="2"/>
  <c r="F14" i="2"/>
  <c r="H14" i="2" s="1"/>
  <c r="F37" i="2" l="1"/>
  <c r="F86" i="2" s="1"/>
  <c r="H37" i="2"/>
  <c r="H90" i="2" s="1"/>
</calcChain>
</file>

<file path=xl/sharedStrings.xml><?xml version="1.0" encoding="utf-8"?>
<sst xmlns="http://schemas.openxmlformats.org/spreadsheetml/2006/main" count="270" uniqueCount="170">
  <si>
    <t>nr</t>
  </si>
  <si>
    <t/>
  </si>
  <si>
    <t>E-mail adres:</t>
  </si>
  <si>
    <t>NFU</t>
  </si>
  <si>
    <t>VSNU</t>
  </si>
  <si>
    <t>Promovendus</t>
  </si>
  <si>
    <t>(Arts) onderzoeker</t>
  </si>
  <si>
    <t>Salarisaanvraag</t>
  </si>
  <si>
    <t>PostDoc</t>
  </si>
  <si>
    <t>Sr.wet. Medewerker</t>
  </si>
  <si>
    <t>Aantal maanden</t>
  </si>
  <si>
    <t>DAEB Format</t>
  </si>
  <si>
    <t>FAIRness</t>
  </si>
  <si>
    <t>Benchfee</t>
  </si>
  <si>
    <t>NWP-MBO</t>
  </si>
  <si>
    <t>NWP-HBO</t>
  </si>
  <si>
    <t>NWP-Academisch</t>
  </si>
  <si>
    <t>A</t>
  </si>
  <si>
    <t>B</t>
  </si>
  <si>
    <t>C</t>
  </si>
  <si>
    <t>D</t>
  </si>
  <si>
    <t>Promovendus / PostDoc / (Arts) onderzoeker / NWP-M / NWP-H / NWP-Ac</t>
  </si>
  <si>
    <t>Promovendus / Sr.wet. Medewerker / NWP-M / NWP-H / NWP-Ac</t>
  </si>
  <si>
    <t>E</t>
  </si>
  <si>
    <t>etc</t>
  </si>
  <si>
    <t>F</t>
  </si>
  <si>
    <t>G</t>
  </si>
  <si>
    <t>K</t>
  </si>
  <si>
    <t>L</t>
  </si>
  <si>
    <t>M</t>
  </si>
  <si>
    <t xml:space="preserve">https://projectnet.zonmw.nl/ </t>
  </si>
  <si>
    <t>https://mijn.zonmw.nl/</t>
  </si>
  <si>
    <t>Instructie ZonMw Budgetformat</t>
  </si>
  <si>
    <t>Zorg dat u bekend bent met de specifieke callvoorwaarden</t>
  </si>
  <si>
    <t>Let op: enkel de gele cellen zijn te bewerken, de blauwe cellen zijn vergrendeld / verborgen.</t>
  </si>
  <si>
    <t>Bepaal of deel 1a of deel 1b voor u van toepassing is.</t>
  </si>
  <si>
    <t>Overig</t>
  </si>
  <si>
    <t>Implementatie</t>
  </si>
  <si>
    <t>Open Access publicatie</t>
  </si>
  <si>
    <t>Standardisatie (SNOMED, LOINC, etc.)</t>
  </si>
  <si>
    <t>Advies</t>
  </si>
  <si>
    <t>Overig, graag (onderaan) nader toelichten</t>
  </si>
  <si>
    <t>Ziekenhuis</t>
  </si>
  <si>
    <t>Universiteit</t>
  </si>
  <si>
    <t>Universitair Medisch Centrum</t>
  </si>
  <si>
    <t>Overige onderzoeksorganisatie</t>
  </si>
  <si>
    <t>Overig bedrijf</t>
  </si>
  <si>
    <t>Overheidsinstelling</t>
  </si>
  <si>
    <t>Middelbaar Beroepsonderwijs (MBO)</t>
  </si>
  <si>
    <t>Hoger Beroepsonderwijs (HBO)</t>
  </si>
  <si>
    <t>Geestelijke gezondheidszorg</t>
  </si>
  <si>
    <t>Gemeentelijke Gezondheidsdienst</t>
  </si>
  <si>
    <t>Belangengroep</t>
  </si>
  <si>
    <t>Gegevensbeheer</t>
  </si>
  <si>
    <t xml:space="preserve">Uitbesteding </t>
  </si>
  <si>
    <t>Nader te bepalen</t>
  </si>
  <si>
    <t>Specificatie personeel</t>
  </si>
  <si>
    <t>1.a Personeelskosten (gebaseerd op salarisschalen)</t>
  </si>
  <si>
    <t>Functie / Naam</t>
  </si>
  <si>
    <t>NFU / VSNU deelnemer / overig personeel</t>
  </si>
  <si>
    <t>Functie/Schaal</t>
  </si>
  <si>
    <t>Maanden</t>
  </si>
  <si>
    <t>Bruto salaris - gebaseerd op tabel / 1 FTE</t>
  </si>
  <si>
    <t>Bruto maandelijks salaris (enkel voor overig personeel)</t>
  </si>
  <si>
    <t>% fte (voor het project)</t>
  </si>
  <si>
    <t>Salariskosten</t>
  </si>
  <si>
    <t>Bruto salaris, 40% opslag (enkel voor overig personeel)</t>
  </si>
  <si>
    <t>Overhead %  
(enkel voor overig personeel)</t>
  </si>
  <si>
    <t>Totaal</t>
  </si>
  <si>
    <t>1.b Personeelskosten (gebaseerd op uurtarief)</t>
  </si>
  <si>
    <t>Het uurtarief moet acceptabel, redelijk en billijk zijn.</t>
  </si>
  <si>
    <t>Functie</t>
  </si>
  <si>
    <t>Activiteit/ Acties</t>
  </si>
  <si>
    <t>Uurtarief</t>
  </si>
  <si>
    <t>Aantal uren</t>
  </si>
  <si>
    <t>Deel 1a - gebaseerd op salarisschalen - VSNU / NFU of overig</t>
  </si>
  <si>
    <t>Personeelskosten</t>
  </si>
  <si>
    <r>
      <t xml:space="preserve">Functie </t>
    </r>
    <r>
      <rPr>
        <b/>
        <sz val="8"/>
        <color indexed="8"/>
        <rFont val="Arial"/>
        <family val="2"/>
      </rPr>
      <t>(ingevuld in tabblad "personeel")</t>
    </r>
  </si>
  <si>
    <t>Opmerkingen</t>
  </si>
  <si>
    <t>Organisatie (dropdown menu)</t>
  </si>
  <si>
    <t>Kosten</t>
  </si>
  <si>
    <t>Eigen bijdrage / co-financiering derden</t>
  </si>
  <si>
    <t>Gevraagde subsidie ZonMw</t>
  </si>
  <si>
    <t>Materiaal, apparatuur &amp; verbruiksgoederen (gematerialiseerd)</t>
  </si>
  <si>
    <t>Omschrijving</t>
  </si>
  <si>
    <t>Overige kosten (gematerialiseerd)</t>
  </si>
  <si>
    <t>Kostensoort (dropdown menu)</t>
  </si>
  <si>
    <t>Totale projectkosten</t>
  </si>
  <si>
    <t>Eigen bijdrage / cofinanciering</t>
  </si>
  <si>
    <t>TOTAAL GEVRAAGDE SUBSIDIE ZONMW</t>
  </si>
  <si>
    <t>Additionele toelichting voor begroting</t>
  </si>
  <si>
    <t>Ontvangende organisatie</t>
  </si>
  <si>
    <t>Naam:</t>
  </si>
  <si>
    <t>Functie:</t>
  </si>
  <si>
    <t>Datum:</t>
  </si>
  <si>
    <t xml:space="preserve">Vul de functie/naam in bij de personeelskosten in. Gebruik hiervoor 1 regel per functie. Indien er niet voldoende regels zijn, combineer dan functies met dezelfde looptijd. </t>
  </si>
  <si>
    <t>Bepaal of de NFU, VSNU of overige tabellen van toepassing zijn</t>
  </si>
  <si>
    <t>Selecteer de juiste functie:</t>
  </si>
  <si>
    <t>* zorg a.u.b. dat een gedetailleerde berekening beschikbaar is voor ZonMw indien deze opgevraagd wordt.</t>
  </si>
  <si>
    <t>Deel 1b - gebaseerd op een uurtarief (de tariefcalculatie moet acceptabel, redelijk en billijk zijn. De calculatie moet door ZonMw goedgekeurd zijn)</t>
  </si>
  <si>
    <t>Alle personeelskosten zijn gekopieerd naar het 'budget' tabblad in de cellen van de personeelskosten.</t>
  </si>
  <si>
    <t>Voor deel 1a:</t>
  </si>
  <si>
    <t>Voor deel 1b:</t>
  </si>
  <si>
    <t>Doorgaan met het invullen van het 'budget' tabblad</t>
  </si>
  <si>
    <t>Personele kosten in het budget tabblad</t>
  </si>
  <si>
    <t>Voeg, indien van toepassing, de eige bijdragen van de deelnemende organisatie of de cofinanciering van een derde partij toe. (kolom G)</t>
  </si>
  <si>
    <t>Materiaal, apparatuur en verbruiksgoederen (gespecificeerd)</t>
  </si>
  <si>
    <t>Voeg een omschrijving van de vereiste materialen, apparatuur en/of verbruiksgoederen binnen het project in kolom C toe</t>
  </si>
  <si>
    <t>Voeg, indien van toepassing, additionele toelichtingen in kolom D toe</t>
  </si>
  <si>
    <t>Selecteer in kolom E de juiste organisatie die de kosten gaat dragen (gebaseerd op het dropdown menu)</t>
  </si>
  <si>
    <t>Vul a.u.b. de kosten in (gebaseerd op een inkooporder of een calculatie) in kolom F</t>
  </si>
  <si>
    <t>Overige kosten</t>
  </si>
  <si>
    <t>Voeg de omschrijving van de vereiste overige kosten in kolom C toe.</t>
  </si>
  <si>
    <t>Selecteer het juiste type kostensoort (gebaseerd op het dropdown menu) in kolom D</t>
  </si>
  <si>
    <t>Extra toelichtenveld in budget</t>
  </si>
  <si>
    <t>Eventuele additionele toelichtingen of verklaringen kunnen hier geplaatst worden.</t>
  </si>
  <si>
    <t>Controleer of de calculaties correct zijn.</t>
  </si>
  <si>
    <t>Het gespecificeerde bedrag bij "totaal gevraagde subsidie ZonMw" zou gelijk moeten zijn aan "gevraagde subsidie" in cel F15 van het budget-tabblad.</t>
  </si>
  <si>
    <t>zo niet, controleer of alle gespecificeerde kosten gelinkt zijn aan een deelnemende partij of niet en pas aan indien nodig.</t>
  </si>
  <si>
    <t>Afronden van de begroting</t>
  </si>
  <si>
    <t>OF</t>
  </si>
  <si>
    <t>Vul de gevraagde contactgegevens in, zodat ZonMw medewerkers contact op kunnen nemen indien er vragen/opmerkingen zijn.</t>
  </si>
  <si>
    <t>upload de bestanden bijgaand aan de aanvraag, indien de aanvraag loopt via:</t>
  </si>
  <si>
    <t>Upload de complete begroting in het aanvraagportaal als uw aanvraag loopt via:</t>
  </si>
  <si>
    <t>Print zowel het tabblad 'personeel' als 'budget' uit in pdf-format, of sla beiden op als pdf-bestand, en onderteken deze.</t>
  </si>
  <si>
    <t>Akkoord en handtekening financieel aansprakelijk persoon van ontvangende organisatie</t>
  </si>
  <si>
    <t>Tabel 01/7/2022</t>
  </si>
  <si>
    <t>Samenvatting</t>
  </si>
  <si>
    <t>Naam Organisatie</t>
  </si>
  <si>
    <t>Organisatie-type</t>
  </si>
  <si>
    <t>1. Personeel</t>
  </si>
  <si>
    <t>Totale kosten</t>
  </si>
  <si>
    <t>Aan te vragen subsidie</t>
  </si>
  <si>
    <t>SUBTOTAAL</t>
  </si>
  <si>
    <t>2. materieel, apparatuur, verbruiksgoederen</t>
  </si>
  <si>
    <t>3. Overige kosten</t>
  </si>
  <si>
    <t>bijdragen van eigen instelling en derden</t>
  </si>
  <si>
    <t>Naam organisatie</t>
  </si>
  <si>
    <t xml:space="preserve">Als er een samenwerking is, vul de kosten van alle partijen in over de kosten categorien. </t>
  </si>
  <si>
    <t>Als er een opdrachtverlening is, vul de kosten van de opdrachtgever in bij de overige kosten categorie (de opdrachtnemer stuurt een factuur).</t>
  </si>
  <si>
    <t>Ja</t>
  </si>
  <si>
    <t>Nee</t>
  </si>
  <si>
    <t>Bekijk de oproeptekst om de situatie in te schatten of bel ZonMw voor meer duidelijkheid.</t>
  </si>
  <si>
    <t>Zodra er bijvoorbeeld het CAO voor ziekenhuizen gebruikt wordt, selecteer dan bij 'Organisatie' voor 'Overig' en bereken zelf de indexvering gebasseerd op de looptijd.</t>
  </si>
  <si>
    <t>Zodra er patient inclusie wordt benoemd, vul dan het aantal, bedrag per aantal en het totaal in.</t>
  </si>
  <si>
    <t>Bij een opdrachtverlening voert een projectdeelnemer namens een andere (3e) partij kosten op in de projectbegroting. De 3e partij factureert de projectdeelnemer en is geen onderdeel van de afspraken met ZonMw.</t>
  </si>
  <si>
    <t xml:space="preserve">Bij een samenwerking dienen twee of meerdere projectdeelnemers samen een projectbegroting op waarbij iedere partij haar eigen kosten opvoert en realiseert. </t>
  </si>
  <si>
    <t>Start uw budget aanvraag door het tabblad "Deelnemerslijst" in te vullen.</t>
  </si>
  <si>
    <t>Vervolg uw budget aanvraag door het tabblad "personeel" in te vullen.</t>
  </si>
  <si>
    <t>H</t>
  </si>
  <si>
    <t>I</t>
  </si>
  <si>
    <t>J</t>
  </si>
  <si>
    <t xml:space="preserve">Specificeer het aantal maanden dat het personeel aan het project werkt </t>
  </si>
  <si>
    <t xml:space="preserve">Specificeer het FTE% van de specifieke personeelsleden </t>
  </si>
  <si>
    <r>
      <rPr>
        <b/>
        <sz val="10"/>
        <color theme="1"/>
        <rFont val="Arial"/>
        <family val="2"/>
      </rPr>
      <t>ENKEL</t>
    </r>
    <r>
      <rPr>
        <sz val="10"/>
        <color theme="1"/>
        <rFont val="Arial"/>
        <family val="2"/>
      </rPr>
      <t xml:space="preserve"> bij </t>
    </r>
    <r>
      <rPr>
        <b/>
        <sz val="10"/>
        <color theme="1"/>
        <rFont val="Arial"/>
        <family val="2"/>
      </rPr>
      <t>Overig</t>
    </r>
    <r>
      <rPr>
        <sz val="10"/>
        <color theme="1"/>
        <rFont val="Arial"/>
        <family val="2"/>
      </rPr>
      <t>, specificeer het bruto bedrag per maand per personeelslid (kolom H)</t>
    </r>
  </si>
  <si>
    <r>
      <rPr>
        <b/>
        <sz val="10"/>
        <color theme="1"/>
        <rFont val="Arial"/>
        <family val="2"/>
      </rPr>
      <t>ENKEL</t>
    </r>
    <r>
      <rPr>
        <sz val="10"/>
        <color theme="1"/>
        <rFont val="Arial"/>
        <family val="2"/>
      </rPr>
      <t xml:space="preserve"> bij </t>
    </r>
    <r>
      <rPr>
        <b/>
        <sz val="10"/>
        <color theme="1"/>
        <rFont val="Arial"/>
        <family val="2"/>
      </rPr>
      <t>Overig</t>
    </r>
    <r>
      <rPr>
        <sz val="10"/>
        <color theme="1"/>
        <rFont val="Arial"/>
        <family val="2"/>
      </rPr>
      <t>, specificeer het overhead% dat van toepassing is (kolom L)</t>
    </r>
  </si>
  <si>
    <t xml:space="preserve">Vul de naam / functie van het personeel in. Gebruik hiervoor 1 regel per functie / naam. </t>
  </si>
  <si>
    <t>Specificeer additionele details over de (project)activiteiten die het personeel gaat uitvoeren gedurende het project.</t>
  </si>
  <si>
    <t xml:space="preserve">Vul het uurtarief inclusief BTW (indien van toepassing) in. </t>
  </si>
  <si>
    <t xml:space="preserve">Specificeer het aantal uren dat aan het project gewerkt gaat worden door het personeelslid </t>
  </si>
  <si>
    <t>M7 van personeel is gelijk aan F7 van budget</t>
  </si>
  <si>
    <t>M8 van personeel is gelijk aan F8 van budget</t>
  </si>
  <si>
    <t>M27 van personeel is gelijk aan F22 van budget</t>
  </si>
  <si>
    <t>M28 van personeel is gelijk aan F23 van budget</t>
  </si>
  <si>
    <t>Start met cel B5 - B19 door alle namen van de deelnemende organisaties toe te voegen (exclusief derden die door inkoopcontracten deelnemen)</t>
  </si>
  <si>
    <t>Specificeer voor iedere organisatie het type organisatie in de cellen C5 - C19. (gebruik het dropdown menu)</t>
  </si>
  <si>
    <r>
      <t>Selecteer in kolom C de juiste organisatie die de personeelskosten gaat dragen (gebaseerd op het dropdown menu).</t>
    </r>
    <r>
      <rPr>
        <b/>
        <sz val="10"/>
        <color theme="1"/>
        <rFont val="Arial"/>
        <family val="2"/>
      </rPr>
      <t xml:space="preserve"> Let op! Als u geen organisaties ziet, scrol dan omhoog.</t>
    </r>
  </si>
  <si>
    <t>Vul het tabblad personeel in.</t>
  </si>
  <si>
    <t>Indien u op basis van de NFU/VSNU kosten opvoert: Controleer of u de juiste tabelbedragen gebruikt. De tabellen die door ZonMw gedeeld zijn tijdens de openstelling van de ronde zijn van toepassing.</t>
  </si>
  <si>
    <t>Tabel 01/11/2023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</si>
</sst>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quot;€&quot;\ #,##0"/>
    <numFmt numFmtId="165" formatCode="_ [$€-2]\ * #,##0.00_ ;_ [$€-2]\ * \-#,##0.00_ ;_ [$€-2]\ * &quot;-&quot;??_ ;_ @_ "/>
    <numFmt numFmtId="166" formatCode="_-[$€-2]\ * #,##0_-;_-[$€-2]\ * #,##0\-;_-[$€-2]\ * &quot;-&quot;_-;_-@_-"/>
    <numFmt numFmtId="167" formatCode="_ * #,##0_ ;_ * \-#,##0_ ;_ * &quot;-&quot;??_ ;_ @_ "/>
    <numFmt numFmtId="168" formatCode="_ [$€-413]\ * #,##0.00_ ;_ [$€-413]\ * \-#,##0.00_ ;_ [$€-413]\ * &quot;-&quot;??_ ;_ @_ "/>
  </numFmts>
  <fonts count="31" x14ac:knownFonts="1">
    <font>
      <sz val="10"/>
      <color theme="1"/>
      <name val="Arial"/>
      <family val="2"/>
    </font>
    <font>
      <sz val="10"/>
      <color theme="1"/>
      <name val="Arial"/>
      <family val="2"/>
    </font>
    <font>
      <sz val="11"/>
      <color theme="1"/>
      <name val="Calibri"/>
      <family val="2"/>
      <scheme val="minor"/>
    </font>
    <font>
      <b/>
      <sz val="20"/>
      <color theme="1"/>
      <name val="Arial"/>
      <family val="2"/>
    </font>
    <font>
      <sz val="11"/>
      <color theme="1"/>
      <name val="Arial"/>
      <family val="2"/>
    </font>
    <font>
      <sz val="10"/>
      <name val="Arial"/>
      <family val="2"/>
    </font>
    <font>
      <b/>
      <u/>
      <sz val="10"/>
      <name val="Arial"/>
      <family val="2"/>
    </font>
    <font>
      <b/>
      <sz val="10"/>
      <name val="Arial"/>
      <family val="2"/>
    </font>
    <font>
      <i/>
      <sz val="10"/>
      <name val="Arial"/>
      <family val="2"/>
    </font>
    <font>
      <b/>
      <sz val="14"/>
      <color indexed="8"/>
      <name val="Arial"/>
      <family val="2"/>
    </font>
    <font>
      <b/>
      <sz val="11"/>
      <color indexed="8"/>
      <name val="Arial"/>
      <family val="2"/>
    </font>
    <font>
      <i/>
      <sz val="9"/>
      <color indexed="8"/>
      <name val="Arial"/>
      <family val="2"/>
    </font>
    <font>
      <b/>
      <sz val="11"/>
      <color theme="1"/>
      <name val="Arial"/>
      <family val="2"/>
    </font>
    <font>
      <b/>
      <sz val="8"/>
      <color indexed="8"/>
      <name val="Arial"/>
      <family val="2"/>
    </font>
    <font>
      <sz val="10"/>
      <color indexed="8"/>
      <name val="Arial"/>
      <family val="2"/>
    </font>
    <font>
      <b/>
      <sz val="11"/>
      <color indexed="8"/>
      <name val="Calibri"/>
      <family val="2"/>
    </font>
    <font>
      <b/>
      <u/>
      <sz val="11"/>
      <color theme="1"/>
      <name val="Arial"/>
      <family val="2"/>
    </font>
    <font>
      <b/>
      <sz val="10"/>
      <color theme="1"/>
      <name val="Arial"/>
      <family val="2"/>
    </font>
    <font>
      <u/>
      <sz val="10"/>
      <color theme="10"/>
      <name val="Arial"/>
      <family val="2"/>
    </font>
    <font>
      <sz val="14"/>
      <color theme="1"/>
      <name val="Arial"/>
      <family val="2"/>
    </font>
    <font>
      <sz val="12"/>
      <color theme="1"/>
      <name val="Arial"/>
      <family val="2"/>
    </font>
    <font>
      <i/>
      <sz val="12"/>
      <color theme="1"/>
      <name val="Arial"/>
      <family val="2"/>
    </font>
    <font>
      <i/>
      <sz val="10"/>
      <color theme="1"/>
      <name val="Arial"/>
      <family val="2"/>
    </font>
    <font>
      <b/>
      <i/>
      <sz val="10"/>
      <color theme="1"/>
      <name val="Arial"/>
      <family val="2"/>
    </font>
    <font>
      <sz val="10"/>
      <name val="Arial"/>
      <family val="2"/>
    </font>
    <font>
      <b/>
      <sz val="14"/>
      <name val="Arial"/>
      <family val="2"/>
    </font>
    <font>
      <b/>
      <u val="singleAccounting"/>
      <sz val="10"/>
      <name val="Arial"/>
      <family val="2"/>
    </font>
    <font>
      <sz val="12"/>
      <color rgb="FFFF0000"/>
      <name val="Arial"/>
      <family val="2"/>
    </font>
    <font>
      <sz val="12"/>
      <name val="Arial"/>
      <family val="2"/>
    </font>
    <font>
      <sz val="10"/>
      <color theme="0"/>
      <name val="Arial"/>
      <family val="2"/>
    </font>
    <font>
      <sz val="8"/>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C000"/>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right style="hair">
        <color indexed="64"/>
      </right>
      <top style="hair">
        <color indexed="64"/>
      </top>
      <bottom/>
      <diagonal/>
    </border>
    <border>
      <left/>
      <right style="thin">
        <color indexed="64"/>
      </right>
      <top/>
      <bottom style="thin">
        <color indexed="64"/>
      </bottom>
      <diagonal/>
    </border>
    <border>
      <left/>
      <right/>
      <top/>
      <bottom style="hair">
        <color indexed="64"/>
      </bottom>
      <diagonal/>
    </border>
  </borders>
  <cellStyleXfs count="8">
    <xf numFmtId="0" fontId="0" fillId="0" borderId="0"/>
    <xf numFmtId="0" fontId="2" fillId="0" borderId="0"/>
    <xf numFmtId="0" fontId="5" fillId="0" borderId="0"/>
    <xf numFmtId="43" fontId="2" fillId="0" borderId="0" applyFont="0" applyFill="0" applyBorder="0" applyAlignment="0" applyProtection="0"/>
    <xf numFmtId="43" fontId="1" fillId="0" borderId="0" applyFont="0" applyFill="0" applyBorder="0" applyAlignment="0" applyProtection="0"/>
    <xf numFmtId="0" fontId="18" fillId="0" borderId="0" applyNumberFormat="0" applyFill="0" applyBorder="0" applyAlignment="0" applyProtection="0"/>
    <xf numFmtId="0" fontId="24" fillId="0" borderId="0"/>
    <xf numFmtId="9" fontId="5" fillId="0" borderId="0" applyFont="0" applyFill="0" applyBorder="0" applyAlignment="0" applyProtection="0"/>
  </cellStyleXfs>
  <cellXfs count="280">
    <xf numFmtId="0" fontId="0" fillId="0" borderId="0" xfId="0"/>
    <xf numFmtId="165" fontId="5" fillId="2" borderId="3" xfId="3" applyNumberFormat="1" applyFont="1" applyFill="1" applyBorder="1" applyAlignment="1" applyProtection="1">
      <alignment horizontal="left" vertical="top"/>
      <protection hidden="1"/>
    </xf>
    <xf numFmtId="165" fontId="5" fillId="2" borderId="2" xfId="3" applyNumberFormat="1" applyFont="1" applyFill="1" applyBorder="1" applyAlignment="1" applyProtection="1">
      <alignment horizontal="left" vertical="top"/>
      <protection hidden="1"/>
    </xf>
    <xf numFmtId="165" fontId="5" fillId="2" borderId="8" xfId="3" applyNumberFormat="1" applyFont="1" applyFill="1" applyBorder="1" applyAlignment="1" applyProtection="1">
      <alignment horizontal="left" vertical="top"/>
      <protection hidden="1"/>
    </xf>
    <xf numFmtId="166" fontId="5" fillId="2" borderId="14" xfId="2" applyNumberFormat="1" applyFill="1" applyBorder="1" applyAlignment="1" applyProtection="1">
      <alignment horizontal="left" vertical="top"/>
      <protection hidden="1"/>
    </xf>
    <xf numFmtId="166" fontId="5" fillId="2" borderId="6" xfId="2" applyNumberFormat="1" applyFill="1" applyBorder="1" applyAlignment="1" applyProtection="1">
      <alignment horizontal="left" vertical="top"/>
      <protection hidden="1"/>
    </xf>
    <xf numFmtId="166" fontId="5" fillId="2" borderId="9" xfId="2" applyNumberFormat="1" applyFill="1" applyBorder="1" applyAlignment="1" applyProtection="1">
      <alignment horizontal="left" vertical="top"/>
      <protection hidden="1"/>
    </xf>
    <xf numFmtId="44" fontId="4" fillId="2" borderId="30" xfId="0" applyNumberFormat="1" applyFont="1" applyFill="1" applyBorder="1" applyAlignment="1" applyProtection="1">
      <alignment wrapText="1"/>
      <protection hidden="1"/>
    </xf>
    <xf numFmtId="44" fontId="4" fillId="2" borderId="30" xfId="0" applyNumberFormat="1" applyFont="1" applyFill="1" applyBorder="1" applyProtection="1">
      <protection hidden="1"/>
    </xf>
    <xf numFmtId="44" fontId="4" fillId="2" borderId="35" xfId="0" applyNumberFormat="1" applyFont="1" applyFill="1" applyBorder="1" applyAlignment="1" applyProtection="1">
      <alignment wrapText="1"/>
      <protection hidden="1"/>
    </xf>
    <xf numFmtId="44" fontId="10" fillId="2" borderId="25" xfId="0" applyNumberFormat="1" applyFont="1" applyFill="1" applyBorder="1" applyAlignment="1" applyProtection="1">
      <alignment wrapText="1"/>
      <protection hidden="1"/>
    </xf>
    <xf numFmtId="44" fontId="10" fillId="2" borderId="25" xfId="0" applyNumberFormat="1" applyFont="1" applyFill="1" applyBorder="1" applyProtection="1">
      <protection hidden="1"/>
    </xf>
    <xf numFmtId="44" fontId="15" fillId="2" borderId="24" xfId="0" applyNumberFormat="1" applyFont="1" applyFill="1" applyBorder="1" applyAlignment="1" applyProtection="1">
      <alignment wrapText="1"/>
      <protection hidden="1"/>
    </xf>
    <xf numFmtId="44" fontId="15" fillId="2" borderId="24" xfId="0" applyNumberFormat="1" applyFont="1" applyFill="1" applyBorder="1" applyProtection="1">
      <protection hidden="1"/>
    </xf>
    <xf numFmtId="44" fontId="10" fillId="2" borderId="23" xfId="0" applyNumberFormat="1" applyFont="1" applyFill="1" applyBorder="1" applyAlignment="1" applyProtection="1">
      <alignment wrapText="1"/>
      <protection hidden="1"/>
    </xf>
    <xf numFmtId="44" fontId="10" fillId="2" borderId="23" xfId="0" applyNumberFormat="1" applyFont="1" applyFill="1" applyBorder="1" applyProtection="1">
      <protection hidden="1"/>
    </xf>
    <xf numFmtId="44" fontId="10" fillId="2" borderId="24" xfId="0" applyNumberFormat="1" applyFont="1" applyFill="1" applyBorder="1" applyProtection="1">
      <protection hidden="1"/>
    </xf>
    <xf numFmtId="44" fontId="4" fillId="2" borderId="25" xfId="0" applyNumberFormat="1" applyFont="1" applyFill="1" applyBorder="1" applyAlignment="1" applyProtection="1">
      <alignment wrapText="1"/>
      <protection hidden="1"/>
    </xf>
    <xf numFmtId="44" fontId="4" fillId="2" borderId="25" xfId="0" applyNumberFormat="1" applyFont="1" applyFill="1" applyBorder="1" applyProtection="1">
      <protection hidden="1"/>
    </xf>
    <xf numFmtId="44" fontId="4" fillId="4" borderId="25" xfId="0" applyNumberFormat="1" applyFont="1" applyFill="1" applyBorder="1" applyProtection="1">
      <protection hidden="1"/>
    </xf>
    <xf numFmtId="0" fontId="2" fillId="0" borderId="0" xfId="1"/>
    <xf numFmtId="167" fontId="0" fillId="0" borderId="0" xfId="0" applyNumberFormat="1"/>
    <xf numFmtId="0" fontId="3" fillId="2" borderId="0" xfId="1" applyFont="1" applyFill="1" applyAlignment="1" applyProtection="1">
      <alignment horizontal="left" vertical="top"/>
      <protection hidden="1"/>
    </xf>
    <xf numFmtId="0" fontId="4" fillId="2" borderId="0" xfId="1" applyFont="1" applyFill="1" applyAlignment="1" applyProtection="1">
      <alignment horizontal="left" vertical="top"/>
      <protection hidden="1"/>
    </xf>
    <xf numFmtId="0" fontId="0" fillId="0" borderId="0" xfId="0" applyProtection="1">
      <protection hidden="1"/>
    </xf>
    <xf numFmtId="0" fontId="6" fillId="2" borderId="0" xfId="2" applyFont="1" applyFill="1" applyAlignment="1" applyProtection="1">
      <alignment horizontal="left" vertical="top"/>
      <protection hidden="1"/>
    </xf>
    <xf numFmtId="0" fontId="5" fillId="2" borderId="0" xfId="2" applyFill="1" applyAlignment="1" applyProtection="1">
      <alignment horizontal="left" vertical="top"/>
      <protection hidden="1"/>
    </xf>
    <xf numFmtId="0" fontId="5" fillId="2" borderId="27" xfId="2" applyFill="1" applyBorder="1" applyAlignment="1" applyProtection="1">
      <alignment horizontal="left" vertical="top"/>
      <protection hidden="1"/>
    </xf>
    <xf numFmtId="164" fontId="5" fillId="2" borderId="49" xfId="2" applyNumberFormat="1" applyFill="1" applyBorder="1" applyAlignment="1" applyProtection="1">
      <alignment horizontal="center" vertical="top"/>
      <protection hidden="1"/>
    </xf>
    <xf numFmtId="0" fontId="5" fillId="2" borderId="32" xfId="2" applyFill="1" applyBorder="1" applyAlignment="1" applyProtection="1">
      <alignment horizontal="left" vertical="top"/>
      <protection hidden="1"/>
    </xf>
    <xf numFmtId="164" fontId="5" fillId="2" borderId="34" xfId="2" applyNumberFormat="1" applyFill="1" applyBorder="1" applyAlignment="1" applyProtection="1">
      <alignment horizontal="center" vertical="top"/>
      <protection hidden="1"/>
    </xf>
    <xf numFmtId="0" fontId="5" fillId="2" borderId="36" xfId="2" applyFill="1" applyBorder="1" applyAlignment="1" applyProtection="1">
      <alignment horizontal="left" vertical="top"/>
      <protection hidden="1"/>
    </xf>
    <xf numFmtId="164" fontId="5" fillId="2" borderId="48" xfId="2" applyNumberFormat="1" applyFill="1" applyBorder="1" applyAlignment="1" applyProtection="1">
      <alignment horizontal="center" vertical="top"/>
      <protection hidden="1"/>
    </xf>
    <xf numFmtId="0" fontId="7" fillId="2" borderId="0" xfId="2" quotePrefix="1" applyFont="1" applyFill="1" applyAlignment="1" applyProtection="1">
      <alignment horizontal="left" vertical="top"/>
      <protection hidden="1"/>
    </xf>
    <xf numFmtId="0" fontId="8" fillId="2" borderId="0" xfId="2" applyFont="1" applyFill="1" applyAlignment="1" applyProtection="1">
      <alignment horizontal="left" vertical="top"/>
      <protection hidden="1"/>
    </xf>
    <xf numFmtId="0" fontId="7" fillId="2" borderId="10" xfId="2" applyFont="1" applyFill="1" applyBorder="1" applyAlignment="1" applyProtection="1">
      <alignment horizontal="left" vertical="top"/>
      <protection hidden="1"/>
    </xf>
    <xf numFmtId="0" fontId="7" fillId="2" borderId="26" xfId="2" applyFont="1" applyFill="1" applyBorder="1" applyAlignment="1" applyProtection="1">
      <alignment horizontal="left" vertical="top"/>
      <protection hidden="1"/>
    </xf>
    <xf numFmtId="0" fontId="7" fillId="2" borderId="10" xfId="2" applyFont="1" applyFill="1" applyBorder="1" applyAlignment="1" applyProtection="1">
      <alignment horizontal="left" vertical="top" wrapText="1"/>
      <protection hidden="1"/>
    </xf>
    <xf numFmtId="0" fontId="7" fillId="2" borderId="11" xfId="2" applyFont="1" applyFill="1" applyBorder="1" applyAlignment="1" applyProtection="1">
      <alignment horizontal="left" vertical="top" wrapText="1"/>
      <protection hidden="1"/>
    </xf>
    <xf numFmtId="0" fontId="7" fillId="2" borderId="12" xfId="1" applyFont="1" applyFill="1" applyBorder="1" applyAlignment="1" applyProtection="1">
      <alignment horizontal="left" vertical="top"/>
      <protection hidden="1"/>
    </xf>
    <xf numFmtId="0" fontId="5" fillId="2" borderId="13" xfId="2" applyFill="1" applyBorder="1" applyAlignment="1" applyProtection="1">
      <alignment horizontal="left" vertical="top"/>
      <protection hidden="1"/>
    </xf>
    <xf numFmtId="0" fontId="7" fillId="2" borderId="0" xfId="2" applyFont="1" applyFill="1" applyAlignment="1" applyProtection="1">
      <alignment horizontal="left" vertical="top"/>
      <protection hidden="1"/>
    </xf>
    <xf numFmtId="0" fontId="5" fillId="2" borderId="17" xfId="2" applyFill="1" applyBorder="1" applyAlignment="1" applyProtection="1">
      <alignment horizontal="left" vertical="top"/>
      <protection hidden="1"/>
    </xf>
    <xf numFmtId="164" fontId="5" fillId="3" borderId="2" xfId="2" applyNumberFormat="1" applyFill="1" applyBorder="1" applyAlignment="1" applyProtection="1">
      <alignment horizontal="center" vertical="top"/>
      <protection locked="0" hidden="1"/>
    </xf>
    <xf numFmtId="164" fontId="5" fillId="3" borderId="8" xfId="2" applyNumberFormat="1" applyFill="1" applyBorder="1" applyAlignment="1" applyProtection="1">
      <alignment horizontal="center" vertical="top"/>
      <protection locked="0" hidden="1"/>
    </xf>
    <xf numFmtId="0" fontId="0" fillId="2" borderId="18" xfId="0" applyFill="1" applyBorder="1" applyAlignment="1" applyProtection="1">
      <alignment wrapText="1"/>
      <protection hidden="1"/>
    </xf>
    <xf numFmtId="0" fontId="0" fillId="2" borderId="19" xfId="0" applyFill="1" applyBorder="1" applyAlignment="1" applyProtection="1">
      <alignment wrapText="1"/>
      <protection hidden="1"/>
    </xf>
    <xf numFmtId="0" fontId="4" fillId="2" borderId="19" xfId="0" applyFont="1" applyFill="1" applyBorder="1" applyAlignment="1" applyProtection="1">
      <alignment wrapText="1"/>
      <protection hidden="1"/>
    </xf>
    <xf numFmtId="0" fontId="0" fillId="2" borderId="19" xfId="0" applyFill="1" applyBorder="1" applyProtection="1">
      <protection hidden="1"/>
    </xf>
    <xf numFmtId="0" fontId="0" fillId="2" borderId="20" xfId="0" applyFill="1" applyBorder="1" applyAlignment="1" applyProtection="1">
      <alignment wrapText="1"/>
      <protection hidden="1"/>
    </xf>
    <xf numFmtId="0" fontId="0" fillId="2" borderId="13" xfId="0" applyFill="1" applyBorder="1" applyAlignment="1" applyProtection="1">
      <alignment wrapText="1"/>
      <protection hidden="1"/>
    </xf>
    <xf numFmtId="0" fontId="9" fillId="2" borderId="0" xfId="0" applyFont="1" applyFill="1" applyAlignment="1" applyProtection="1">
      <alignment vertical="top"/>
      <protection hidden="1"/>
    </xf>
    <xf numFmtId="0" fontId="0" fillId="2" borderId="0" xfId="0" applyFill="1" applyAlignment="1" applyProtection="1">
      <alignment wrapText="1"/>
      <protection hidden="1"/>
    </xf>
    <xf numFmtId="0" fontId="4" fillId="2" borderId="0" xfId="0" applyFont="1" applyFill="1" applyAlignment="1" applyProtection="1">
      <alignment wrapText="1"/>
      <protection hidden="1"/>
    </xf>
    <xf numFmtId="0" fontId="0" fillId="2" borderId="0" xfId="0" applyFill="1" applyProtection="1">
      <protection hidden="1"/>
    </xf>
    <xf numFmtId="0" fontId="0" fillId="2" borderId="21" xfId="0" applyFill="1" applyBorder="1" applyAlignment="1" applyProtection="1">
      <alignment wrapText="1"/>
      <protection hidden="1"/>
    </xf>
    <xf numFmtId="0" fontId="10" fillId="2" borderId="11" xfId="0" applyFont="1" applyFill="1" applyBorder="1" applyAlignment="1" applyProtection="1">
      <alignment vertical="top" wrapText="1"/>
      <protection hidden="1"/>
    </xf>
    <xf numFmtId="0" fontId="4" fillId="2" borderId="23" xfId="0" applyFont="1" applyFill="1" applyBorder="1" applyAlignment="1" applyProtection="1">
      <alignment wrapText="1"/>
      <protection hidden="1"/>
    </xf>
    <xf numFmtId="0" fontId="0" fillId="2" borderId="23" xfId="0" applyFill="1" applyBorder="1" applyProtection="1">
      <protection hidden="1"/>
    </xf>
    <xf numFmtId="0" fontId="0" fillId="2" borderId="24" xfId="0" applyFill="1" applyBorder="1" applyProtection="1">
      <protection hidden="1"/>
    </xf>
    <xf numFmtId="0" fontId="12" fillId="2" borderId="0" xfId="0" applyFont="1" applyFill="1" applyAlignment="1" applyProtection="1">
      <alignment horizontal="left" vertical="top" wrapText="1"/>
      <protection hidden="1"/>
    </xf>
    <xf numFmtId="0" fontId="12" fillId="2" borderId="25" xfId="0" applyFont="1" applyFill="1" applyBorder="1" applyAlignment="1" applyProtection="1">
      <alignment horizontal="left" vertical="top" wrapText="1"/>
      <protection hidden="1"/>
    </xf>
    <xf numFmtId="0" fontId="12" fillId="2" borderId="23" xfId="0" applyFont="1" applyFill="1" applyBorder="1" applyAlignment="1" applyProtection="1">
      <alignment horizontal="left" vertical="top"/>
      <protection hidden="1"/>
    </xf>
    <xf numFmtId="0" fontId="12" fillId="2" borderId="25" xfId="0" applyFont="1" applyFill="1" applyBorder="1" applyProtection="1">
      <protection hidden="1"/>
    </xf>
    <xf numFmtId="0" fontId="10" fillId="2" borderId="22" xfId="0" applyFont="1" applyFill="1" applyBorder="1" applyProtection="1">
      <protection hidden="1"/>
    </xf>
    <xf numFmtId="0" fontId="10" fillId="2" borderId="26" xfId="0" applyFont="1" applyFill="1" applyBorder="1" applyProtection="1">
      <protection hidden="1"/>
    </xf>
    <xf numFmtId="0" fontId="10" fillId="2" borderId="11" xfId="0" applyFont="1" applyFill="1" applyBorder="1" applyAlignment="1" applyProtection="1">
      <alignment wrapText="1"/>
      <protection hidden="1"/>
    </xf>
    <xf numFmtId="0" fontId="4" fillId="2" borderId="25" xfId="0" applyFont="1" applyFill="1" applyBorder="1" applyAlignment="1" applyProtection="1">
      <alignment wrapText="1"/>
      <protection hidden="1"/>
    </xf>
    <xf numFmtId="0" fontId="0" fillId="2" borderId="25" xfId="0" applyFill="1" applyBorder="1" applyProtection="1">
      <protection hidden="1"/>
    </xf>
    <xf numFmtId="0" fontId="14" fillId="2" borderId="0" xfId="0" applyFont="1" applyFill="1" applyAlignment="1" applyProtection="1">
      <alignment wrapText="1"/>
      <protection hidden="1"/>
    </xf>
    <xf numFmtId="0" fontId="10" fillId="2" borderId="0" xfId="0" applyFont="1" applyFill="1" applyAlignment="1" applyProtection="1">
      <alignment horizontal="left" vertical="top" wrapText="1"/>
      <protection hidden="1"/>
    </xf>
    <xf numFmtId="44" fontId="10" fillId="2" borderId="0" xfId="0" applyNumberFormat="1" applyFont="1" applyFill="1" applyAlignment="1" applyProtection="1">
      <alignment wrapText="1"/>
      <protection hidden="1"/>
    </xf>
    <xf numFmtId="44" fontId="10" fillId="2" borderId="0" xfId="0" applyNumberFormat="1" applyFont="1" applyFill="1" applyProtection="1">
      <protection hidden="1"/>
    </xf>
    <xf numFmtId="0" fontId="4" fillId="2" borderId="23" xfId="0" applyFont="1" applyFill="1" applyBorder="1" applyAlignment="1" applyProtection="1">
      <alignment vertical="top" wrapText="1"/>
      <protection hidden="1"/>
    </xf>
    <xf numFmtId="0" fontId="0" fillId="2" borderId="26" xfId="0" applyFill="1" applyBorder="1" applyAlignment="1" applyProtection="1">
      <alignment vertical="top"/>
      <protection hidden="1"/>
    </xf>
    <xf numFmtId="0" fontId="0" fillId="2" borderId="25" xfId="0" applyFill="1" applyBorder="1" applyAlignment="1" applyProtection="1">
      <alignment vertical="top"/>
      <protection hidden="1"/>
    </xf>
    <xf numFmtId="44" fontId="15" fillId="2" borderId="0" xfId="0" applyNumberFormat="1" applyFont="1" applyFill="1" applyAlignment="1" applyProtection="1">
      <alignment wrapText="1"/>
      <protection hidden="1"/>
    </xf>
    <xf numFmtId="44" fontId="15" fillId="2" borderId="0" xfId="0" applyNumberFormat="1" applyFont="1" applyFill="1" applyProtection="1">
      <protection hidden="1"/>
    </xf>
    <xf numFmtId="44" fontId="4" fillId="2" borderId="0" xfId="0" applyNumberFormat="1" applyFont="1" applyFill="1" applyProtection="1">
      <protection hidden="1"/>
    </xf>
    <xf numFmtId="0" fontId="10" fillId="2" borderId="11" xfId="0" applyFont="1" applyFill="1" applyBorder="1" applyAlignment="1" applyProtection="1">
      <alignment vertical="top"/>
      <protection hidden="1"/>
    </xf>
    <xf numFmtId="0" fontId="4" fillId="2" borderId="23" xfId="0" applyFont="1" applyFill="1" applyBorder="1" applyAlignment="1" applyProtection="1">
      <alignment vertical="top"/>
      <protection hidden="1"/>
    </xf>
    <xf numFmtId="44" fontId="10" fillId="2" borderId="24" xfId="0" applyNumberFormat="1" applyFont="1" applyFill="1" applyBorder="1" applyAlignment="1" applyProtection="1">
      <alignment wrapText="1"/>
      <protection hidden="1"/>
    </xf>
    <xf numFmtId="0" fontId="12" fillId="2" borderId="22" xfId="0" applyFont="1" applyFill="1" applyBorder="1" applyProtection="1">
      <protection hidden="1"/>
    </xf>
    <xf numFmtId="0" fontId="4" fillId="2" borderId="0" xfId="0" applyFont="1" applyFill="1" applyProtection="1">
      <protection hidden="1"/>
    </xf>
    <xf numFmtId="0" fontId="12" fillId="4" borderId="22" xfId="0" applyFont="1" applyFill="1" applyBorder="1" applyProtection="1">
      <protection hidden="1"/>
    </xf>
    <xf numFmtId="0" fontId="4" fillId="4" borderId="23" xfId="0" applyFont="1" applyFill="1" applyBorder="1" applyAlignment="1" applyProtection="1">
      <alignment wrapText="1"/>
      <protection hidden="1"/>
    </xf>
    <xf numFmtId="0" fontId="4" fillId="4" borderId="23" xfId="0" applyFont="1" applyFill="1" applyBorder="1" applyProtection="1">
      <protection hidden="1"/>
    </xf>
    <xf numFmtId="0" fontId="1" fillId="2" borderId="0" xfId="0" applyFont="1" applyFill="1" applyProtection="1">
      <protection hidden="1"/>
    </xf>
    <xf numFmtId="0" fontId="0" fillId="2" borderId="17" xfId="0" applyFill="1" applyBorder="1" applyAlignment="1" applyProtection="1">
      <alignment wrapText="1"/>
      <protection hidden="1"/>
    </xf>
    <xf numFmtId="0" fontId="0" fillId="2" borderId="41" xfId="0" applyFill="1" applyBorder="1" applyAlignment="1" applyProtection="1">
      <alignment wrapText="1"/>
      <protection hidden="1"/>
    </xf>
    <xf numFmtId="0" fontId="4" fillId="2" borderId="41" xfId="0" applyFont="1" applyFill="1" applyBorder="1" applyAlignment="1" applyProtection="1">
      <alignment wrapText="1"/>
      <protection hidden="1"/>
    </xf>
    <xf numFmtId="0" fontId="0" fillId="2" borderId="42" xfId="0" applyFill="1" applyBorder="1" applyAlignment="1" applyProtection="1">
      <alignment wrapText="1"/>
      <protection hidden="1"/>
    </xf>
    <xf numFmtId="0" fontId="4" fillId="0" borderId="0" xfId="0" applyFont="1" applyProtection="1">
      <protection hidden="1"/>
    </xf>
    <xf numFmtId="0" fontId="17" fillId="0" borderId="0" xfId="0" applyFont="1"/>
    <xf numFmtId="3" fontId="0" fillId="0" borderId="0" xfId="4" applyNumberFormat="1" applyFont="1"/>
    <xf numFmtId="0" fontId="19" fillId="0" borderId="0" xfId="0" applyFont="1" applyProtection="1">
      <protection hidden="1"/>
    </xf>
    <xf numFmtId="0" fontId="20" fillId="5" borderId="0" xfId="0" applyFont="1" applyFill="1" applyProtection="1">
      <protection hidden="1"/>
    </xf>
    <xf numFmtId="0" fontId="20" fillId="0" borderId="0" xfId="0" applyFont="1" applyProtection="1">
      <protection hidden="1"/>
    </xf>
    <xf numFmtId="0" fontId="21" fillId="0" borderId="0" xfId="0" applyFont="1" applyProtection="1">
      <protection hidden="1"/>
    </xf>
    <xf numFmtId="0" fontId="22" fillId="0" borderId="0" xfId="0" applyFont="1" applyProtection="1">
      <protection hidden="1"/>
    </xf>
    <xf numFmtId="0" fontId="19" fillId="5" borderId="0" xfId="0" applyFont="1" applyFill="1" applyProtection="1">
      <protection hidden="1"/>
    </xf>
    <xf numFmtId="0" fontId="18" fillId="0" borderId="0" xfId="5" applyProtection="1">
      <protection hidden="1"/>
    </xf>
    <xf numFmtId="0" fontId="23" fillId="0" borderId="0" xfId="0" applyFont="1" applyProtection="1">
      <protection hidden="1"/>
    </xf>
    <xf numFmtId="0" fontId="14" fillId="3" borderId="16" xfId="0" applyFont="1" applyFill="1" applyBorder="1" applyAlignment="1" applyProtection="1">
      <alignment horizontal="left" wrapText="1"/>
      <protection locked="0"/>
    </xf>
    <xf numFmtId="49" fontId="4" fillId="3" borderId="29" xfId="0" applyNumberFormat="1" applyFont="1" applyFill="1" applyBorder="1" applyAlignment="1" applyProtection="1">
      <alignment wrapText="1"/>
      <protection locked="0"/>
    </xf>
    <xf numFmtId="0" fontId="14" fillId="3" borderId="2" xfId="0" applyFont="1" applyFill="1" applyBorder="1" applyAlignment="1" applyProtection="1">
      <alignment horizontal="left" wrapText="1"/>
      <protection locked="0"/>
    </xf>
    <xf numFmtId="0" fontId="14" fillId="3" borderId="38" xfId="0" applyFont="1" applyFill="1" applyBorder="1" applyAlignment="1" applyProtection="1">
      <alignment horizontal="left" wrapText="1"/>
      <protection locked="0"/>
    </xf>
    <xf numFmtId="165" fontId="4" fillId="3" borderId="31" xfId="0" applyNumberFormat="1" applyFont="1" applyFill="1" applyBorder="1" applyProtection="1">
      <protection locked="0"/>
    </xf>
    <xf numFmtId="49" fontId="4" fillId="3" borderId="2" xfId="0" applyNumberFormat="1" applyFont="1" applyFill="1" applyBorder="1" applyAlignment="1" applyProtection="1">
      <alignment wrapText="1"/>
      <protection locked="0"/>
    </xf>
    <xf numFmtId="44" fontId="4" fillId="3" borderId="2" xfId="0" applyNumberFormat="1" applyFont="1" applyFill="1" applyBorder="1" applyAlignment="1" applyProtection="1">
      <alignment wrapText="1"/>
      <protection locked="0"/>
    </xf>
    <xf numFmtId="44" fontId="4" fillId="3" borderId="34" xfId="0" applyNumberFormat="1" applyFont="1" applyFill="1" applyBorder="1" applyProtection="1">
      <protection locked="0"/>
    </xf>
    <xf numFmtId="44" fontId="4" fillId="3" borderId="38" xfId="0" applyNumberFormat="1" applyFont="1" applyFill="1" applyBorder="1" applyAlignment="1" applyProtection="1">
      <alignment wrapText="1"/>
      <protection locked="0"/>
    </xf>
    <xf numFmtId="44" fontId="4" fillId="3" borderId="39" xfId="0" applyNumberFormat="1" applyFont="1" applyFill="1" applyBorder="1" applyProtection="1">
      <protection locked="0"/>
    </xf>
    <xf numFmtId="0" fontId="5" fillId="3" borderId="5" xfId="2" applyFill="1" applyBorder="1" applyAlignment="1" applyProtection="1">
      <alignment horizontal="left" vertical="top"/>
      <protection locked="0"/>
    </xf>
    <xf numFmtId="0" fontId="5" fillId="3" borderId="3" xfId="2" applyFill="1" applyBorder="1" applyAlignment="1" applyProtection="1">
      <alignment horizontal="left" vertical="top"/>
      <protection locked="0"/>
    </xf>
    <xf numFmtId="1" fontId="5" fillId="3" borderId="3" xfId="2" applyNumberFormat="1" applyFill="1" applyBorder="1" applyAlignment="1" applyProtection="1">
      <alignment horizontal="left" vertical="top"/>
      <protection locked="0"/>
    </xf>
    <xf numFmtId="0" fontId="5" fillId="3" borderId="2" xfId="2" applyFill="1" applyBorder="1" applyAlignment="1" applyProtection="1">
      <alignment horizontal="left" vertical="top"/>
      <protection locked="0"/>
    </xf>
    <xf numFmtId="1" fontId="5" fillId="3" borderId="2" xfId="2" applyNumberFormat="1" applyFill="1" applyBorder="1" applyAlignment="1" applyProtection="1">
      <alignment horizontal="left" vertical="top"/>
      <protection locked="0"/>
    </xf>
    <xf numFmtId="0" fontId="5" fillId="3" borderId="8" xfId="2" applyFill="1" applyBorder="1" applyAlignment="1" applyProtection="1">
      <alignment horizontal="left" vertical="top"/>
      <protection locked="0"/>
    </xf>
    <xf numFmtId="1" fontId="5" fillId="3" borderId="8" xfId="2" applyNumberFormat="1" applyFill="1" applyBorder="1" applyAlignment="1" applyProtection="1">
      <alignment horizontal="left" vertical="top"/>
      <protection locked="0"/>
    </xf>
    <xf numFmtId="9" fontId="5" fillId="3" borderId="28" xfId="2" applyNumberFormat="1" applyFill="1" applyBorder="1" applyAlignment="1" applyProtection="1">
      <alignment horizontal="right" vertical="top"/>
      <protection locked="0"/>
    </xf>
    <xf numFmtId="9" fontId="5" fillId="3" borderId="33" xfId="2" applyNumberFormat="1" applyFill="1" applyBorder="1" applyAlignment="1" applyProtection="1">
      <alignment horizontal="right" vertical="top"/>
      <protection locked="0"/>
    </xf>
    <xf numFmtId="9" fontId="5" fillId="3" borderId="37" xfId="2" applyNumberFormat="1" applyFill="1" applyBorder="1" applyAlignment="1" applyProtection="1">
      <alignment horizontal="right" vertical="top"/>
      <protection locked="0"/>
    </xf>
    <xf numFmtId="0" fontId="5" fillId="3" borderId="7" xfId="2" applyFill="1" applyBorder="1" applyAlignment="1" applyProtection="1">
      <alignment horizontal="left" vertical="top"/>
      <protection locked="0"/>
    </xf>
    <xf numFmtId="165" fontId="5" fillId="3" borderId="15" xfId="2" applyNumberFormat="1" applyFill="1" applyBorder="1" applyAlignment="1" applyProtection="1">
      <alignment horizontal="left" vertical="top"/>
      <protection locked="0"/>
    </xf>
    <xf numFmtId="0" fontId="5" fillId="3" borderId="16" xfId="2" applyFill="1" applyBorder="1" applyAlignment="1" applyProtection="1">
      <alignment horizontal="left" vertical="top"/>
      <protection locked="0"/>
    </xf>
    <xf numFmtId="165" fontId="5" fillId="3" borderId="5" xfId="2" applyNumberFormat="1" applyFill="1" applyBorder="1" applyAlignment="1" applyProtection="1">
      <alignment horizontal="left" vertical="top"/>
      <protection locked="0"/>
    </xf>
    <xf numFmtId="165" fontId="5" fillId="3" borderId="7" xfId="2" applyNumberFormat="1" applyFill="1" applyBorder="1" applyAlignment="1" applyProtection="1">
      <alignment horizontal="left" vertical="top"/>
      <protection locked="0"/>
    </xf>
    <xf numFmtId="0" fontId="5" fillId="3" borderId="1" xfId="2" applyFill="1" applyBorder="1" applyAlignment="1" applyProtection="1">
      <alignment horizontal="left" vertical="top"/>
      <protection locked="0"/>
    </xf>
    <xf numFmtId="0" fontId="24" fillId="2" borderId="0" xfId="6" applyFill="1"/>
    <xf numFmtId="0" fontId="5" fillId="2" borderId="43" xfId="2" applyFill="1" applyBorder="1" applyAlignment="1" applyProtection="1">
      <alignment horizontal="left" vertical="top"/>
      <protection hidden="1"/>
    </xf>
    <xf numFmtId="49" fontId="5" fillId="3" borderId="61" xfId="2" applyNumberFormat="1" applyFill="1" applyBorder="1" applyAlignment="1" applyProtection="1">
      <alignment horizontal="left" vertical="top" wrapText="1"/>
      <protection locked="0"/>
    </xf>
    <xf numFmtId="49" fontId="5" fillId="3" borderId="14" xfId="2" applyNumberFormat="1" applyFill="1" applyBorder="1" applyAlignment="1" applyProtection="1">
      <alignment horizontal="left" vertical="top"/>
      <protection locked="0"/>
    </xf>
    <xf numFmtId="168" fontId="5" fillId="2" borderId="30" xfId="3" applyNumberFormat="1" applyFont="1" applyFill="1" applyBorder="1" applyAlignment="1" applyProtection="1">
      <alignment horizontal="left" vertical="top"/>
      <protection hidden="1"/>
    </xf>
    <xf numFmtId="165" fontId="7" fillId="2" borderId="30" xfId="3" applyNumberFormat="1" applyFont="1" applyFill="1" applyBorder="1" applyAlignment="1" applyProtection="1">
      <alignment horizontal="left" vertical="top"/>
      <protection hidden="1"/>
    </xf>
    <xf numFmtId="0" fontId="5" fillId="2" borderId="35" xfId="2" applyFill="1" applyBorder="1" applyAlignment="1" applyProtection="1">
      <alignment horizontal="left" vertical="top"/>
      <protection hidden="1"/>
    </xf>
    <xf numFmtId="0" fontId="5" fillId="2" borderId="44" xfId="2" applyFill="1" applyBorder="1" applyAlignment="1" applyProtection="1">
      <alignment horizontal="left" vertical="top"/>
      <protection hidden="1"/>
    </xf>
    <xf numFmtId="49" fontId="5" fillId="3" borderId="37" xfId="2" applyNumberFormat="1" applyFill="1" applyBorder="1" applyAlignment="1" applyProtection="1">
      <alignment horizontal="left" vertical="top"/>
      <protection locked="0"/>
    </xf>
    <xf numFmtId="165" fontId="26" fillId="2" borderId="25" xfId="3" applyNumberFormat="1" applyFont="1" applyFill="1" applyBorder="1" applyAlignment="1" applyProtection="1">
      <alignment horizontal="left" vertical="top"/>
      <protection hidden="1"/>
    </xf>
    <xf numFmtId="0" fontId="24" fillId="0" borderId="0" xfId="6" applyProtection="1">
      <protection hidden="1"/>
    </xf>
    <xf numFmtId="0" fontId="24" fillId="0" borderId="0" xfId="6"/>
    <xf numFmtId="0" fontId="4" fillId="2" borderId="0" xfId="1" applyFont="1" applyFill="1" applyAlignment="1" applyProtection="1">
      <alignment horizontal="center" vertical="top"/>
      <protection hidden="1"/>
    </xf>
    <xf numFmtId="0" fontId="24" fillId="2" borderId="0" xfId="6" applyFill="1" applyAlignment="1">
      <alignment horizontal="center"/>
    </xf>
    <xf numFmtId="0" fontId="14" fillId="2" borderId="22" xfId="0" applyFont="1" applyFill="1" applyBorder="1" applyAlignment="1" applyProtection="1">
      <alignment wrapText="1"/>
      <protection hidden="1"/>
    </xf>
    <xf numFmtId="0" fontId="14" fillId="2" borderId="23" xfId="0" applyFont="1" applyFill="1" applyBorder="1" applyAlignment="1" applyProtection="1">
      <alignment wrapText="1"/>
      <protection hidden="1"/>
    </xf>
    <xf numFmtId="0" fontId="10" fillId="2" borderId="23" xfId="0" applyFont="1" applyFill="1" applyBorder="1" applyAlignment="1" applyProtection="1">
      <alignment horizontal="left" vertical="top" wrapText="1"/>
      <protection hidden="1"/>
    </xf>
    <xf numFmtId="0" fontId="10" fillId="2" borderId="23" xfId="0" applyFont="1" applyFill="1" applyBorder="1" applyAlignment="1" applyProtection="1">
      <alignment vertical="top" wrapText="1"/>
      <protection hidden="1"/>
    </xf>
    <xf numFmtId="0" fontId="5" fillId="3" borderId="28" xfId="2" applyFill="1" applyBorder="1" applyAlignment="1" applyProtection="1">
      <alignment horizontal="left" vertical="top"/>
      <protection locked="0"/>
    </xf>
    <xf numFmtId="0" fontId="5" fillId="3" borderId="33" xfId="2" applyFill="1" applyBorder="1" applyAlignment="1" applyProtection="1">
      <alignment horizontal="left" vertical="top"/>
      <protection locked="0"/>
    </xf>
    <xf numFmtId="0" fontId="5" fillId="3" borderId="37" xfId="2" applyFill="1" applyBorder="1" applyAlignment="1" applyProtection="1">
      <alignment horizontal="left" vertical="top"/>
      <protection locked="0"/>
    </xf>
    <xf numFmtId="0" fontId="5" fillId="3" borderId="34" xfId="2" applyFill="1" applyBorder="1" applyAlignment="1" applyProtection="1">
      <alignment vertical="top"/>
      <protection locked="0"/>
    </xf>
    <xf numFmtId="0" fontId="5" fillId="3" borderId="49" xfId="2" applyFill="1" applyBorder="1" applyAlignment="1" applyProtection="1">
      <alignment vertical="top"/>
      <protection locked="0"/>
    </xf>
    <xf numFmtId="0" fontId="7" fillId="2" borderId="22" xfId="2" applyFont="1" applyFill="1" applyBorder="1" applyAlignment="1" applyProtection="1">
      <alignment vertical="top"/>
      <protection hidden="1"/>
    </xf>
    <xf numFmtId="0" fontId="5" fillId="3" borderId="48" xfId="2" applyFill="1" applyBorder="1" applyAlignment="1" applyProtection="1">
      <alignment vertical="top"/>
      <protection locked="0"/>
    </xf>
    <xf numFmtId="0" fontId="17" fillId="0" borderId="0" xfId="0" applyFont="1" applyProtection="1">
      <protection hidden="1"/>
    </xf>
    <xf numFmtId="0" fontId="12" fillId="2" borderId="18" xfId="0" applyFont="1" applyFill="1" applyBorder="1" applyAlignment="1">
      <alignment vertical="top"/>
    </xf>
    <xf numFmtId="0" fontId="12" fillId="2" borderId="19" xfId="0" applyFont="1" applyFill="1" applyBorder="1"/>
    <xf numFmtId="0" fontId="1" fillId="2" borderId="19" xfId="0" applyFont="1" applyFill="1" applyBorder="1"/>
    <xf numFmtId="0" fontId="4" fillId="2" borderId="19" xfId="0" applyFont="1" applyFill="1" applyBorder="1"/>
    <xf numFmtId="0" fontId="1" fillId="2" borderId="20" xfId="0" applyFont="1" applyFill="1" applyBorder="1"/>
    <xf numFmtId="0" fontId="12" fillId="2" borderId="13" xfId="0" applyFont="1" applyFill="1" applyBorder="1" applyAlignment="1">
      <alignment vertical="top"/>
    </xf>
    <xf numFmtId="0" fontId="1" fillId="2" borderId="21" xfId="0" applyFont="1" applyFill="1" applyBorder="1"/>
    <xf numFmtId="0" fontId="4" fillId="2" borderId="13" xfId="0" applyFont="1" applyFill="1" applyBorder="1"/>
    <xf numFmtId="0" fontId="12" fillId="2" borderId="13" xfId="0" applyFont="1" applyFill="1" applyBorder="1"/>
    <xf numFmtId="0" fontId="4" fillId="2" borderId="21" xfId="0" applyFont="1" applyFill="1" applyBorder="1" applyProtection="1">
      <protection locked="0"/>
    </xf>
    <xf numFmtId="0" fontId="12" fillId="2" borderId="17" xfId="0" applyFont="1" applyFill="1" applyBorder="1"/>
    <xf numFmtId="0" fontId="4" fillId="2" borderId="41" xfId="0" applyFont="1" applyFill="1" applyBorder="1" applyProtection="1">
      <protection locked="0"/>
    </xf>
    <xf numFmtId="0" fontId="4" fillId="2" borderId="42" xfId="0" applyFont="1" applyFill="1" applyBorder="1" applyProtection="1">
      <protection locked="0"/>
    </xf>
    <xf numFmtId="0" fontId="0" fillId="2" borderId="41" xfId="0" applyFill="1" applyBorder="1" applyProtection="1">
      <protection hidden="1"/>
    </xf>
    <xf numFmtId="0" fontId="5" fillId="0" borderId="0" xfId="0" applyFont="1" applyProtection="1">
      <protection hidden="1"/>
    </xf>
    <xf numFmtId="0" fontId="24" fillId="2" borderId="0" xfId="6" applyFill="1" applyProtection="1">
      <protection hidden="1"/>
    </xf>
    <xf numFmtId="168" fontId="5" fillId="3" borderId="30" xfId="2" applyNumberFormat="1" applyFill="1" applyBorder="1" applyAlignment="1" applyProtection="1">
      <alignment horizontal="center" vertical="top"/>
      <protection hidden="1"/>
    </xf>
    <xf numFmtId="168" fontId="5" fillId="3" borderId="31" xfId="2" applyNumberFormat="1" applyFill="1" applyBorder="1" applyAlignment="1" applyProtection="1">
      <alignment horizontal="center" vertical="top"/>
      <protection hidden="1"/>
    </xf>
    <xf numFmtId="168" fontId="5" fillId="6" borderId="31" xfId="2" applyNumberFormat="1" applyFill="1" applyBorder="1" applyAlignment="1" applyProtection="1">
      <alignment horizontal="center" vertical="top"/>
      <protection hidden="1"/>
    </xf>
    <xf numFmtId="168" fontId="7" fillId="3" borderId="25" xfId="2" applyNumberFormat="1" applyFont="1" applyFill="1" applyBorder="1" applyAlignment="1" applyProtection="1">
      <alignment horizontal="center" vertical="top"/>
      <protection hidden="1"/>
    </xf>
    <xf numFmtId="168" fontId="7" fillId="3" borderId="23" xfId="2" applyNumberFormat="1" applyFont="1" applyFill="1" applyBorder="1" applyAlignment="1" applyProtection="1">
      <alignment horizontal="center" vertical="top"/>
      <protection hidden="1"/>
    </xf>
    <xf numFmtId="0" fontId="24" fillId="2" borderId="0" xfId="6" applyFill="1" applyAlignment="1" applyProtection="1">
      <alignment horizontal="center"/>
      <protection hidden="1"/>
    </xf>
    <xf numFmtId="0" fontId="27" fillId="5" borderId="0" xfId="0" applyFont="1" applyFill="1" applyProtection="1">
      <protection hidden="1"/>
    </xf>
    <xf numFmtId="0" fontId="27" fillId="0" borderId="0" xfId="0" applyFont="1" applyProtection="1">
      <protection hidden="1"/>
    </xf>
    <xf numFmtId="164" fontId="5" fillId="3" borderId="16" xfId="2" applyNumberFormat="1" applyFill="1" applyBorder="1" applyAlignment="1" applyProtection="1">
      <alignment horizontal="center" vertical="top"/>
      <protection locked="0" hidden="1"/>
    </xf>
    <xf numFmtId="165" fontId="5" fillId="2" borderId="53" xfId="3" applyNumberFormat="1" applyFont="1" applyFill="1" applyBorder="1" applyAlignment="1" applyProtection="1">
      <alignment horizontal="left" vertical="top"/>
      <protection hidden="1"/>
    </xf>
    <xf numFmtId="165" fontId="5" fillId="2" borderId="46" xfId="3" applyNumberFormat="1" applyFont="1" applyFill="1" applyBorder="1" applyAlignment="1" applyProtection="1">
      <alignment horizontal="left" vertical="top"/>
      <protection hidden="1"/>
    </xf>
    <xf numFmtId="165" fontId="5" fillId="2" borderId="54" xfId="3" applyNumberFormat="1" applyFont="1" applyFill="1" applyBorder="1" applyAlignment="1" applyProtection="1">
      <alignment horizontal="left" vertical="top"/>
      <protection hidden="1"/>
    </xf>
    <xf numFmtId="9" fontId="5" fillId="3" borderId="4" xfId="2" applyNumberFormat="1" applyFill="1" applyBorder="1" applyAlignment="1" applyProtection="1">
      <alignment horizontal="left" vertical="top"/>
      <protection locked="0"/>
    </xf>
    <xf numFmtId="9" fontId="5" fillId="3" borderId="6" xfId="2" applyNumberFormat="1" applyFill="1" applyBorder="1" applyAlignment="1" applyProtection="1">
      <alignment horizontal="left" vertical="top"/>
      <protection locked="0"/>
    </xf>
    <xf numFmtId="9" fontId="5" fillId="3" borderId="9" xfId="2" applyNumberFormat="1" applyFill="1" applyBorder="1" applyAlignment="1" applyProtection="1">
      <alignment horizontal="left" vertical="top"/>
      <protection locked="0"/>
    </xf>
    <xf numFmtId="0" fontId="28" fillId="5" borderId="0" xfId="0" applyFont="1" applyFill="1" applyProtection="1">
      <protection hidden="1"/>
    </xf>
    <xf numFmtId="167" fontId="5" fillId="0" borderId="56" xfId="3" applyNumberFormat="1" applyFont="1" applyBorder="1"/>
    <xf numFmtId="167" fontId="5" fillId="0" borderId="57" xfId="3" applyNumberFormat="1" applyFont="1" applyBorder="1"/>
    <xf numFmtId="167" fontId="5" fillId="0" borderId="0" xfId="3" applyNumberFormat="1" applyFont="1" applyBorder="1"/>
    <xf numFmtId="167" fontId="5" fillId="0" borderId="0" xfId="3" applyNumberFormat="1" applyFont="1"/>
    <xf numFmtId="167" fontId="5" fillId="0" borderId="58" xfId="3" applyNumberFormat="1" applyFont="1" applyBorder="1"/>
    <xf numFmtId="167" fontId="5" fillId="0" borderId="59" xfId="3" applyNumberFormat="1" applyFont="1" applyBorder="1"/>
    <xf numFmtId="167" fontId="5" fillId="0" borderId="60" xfId="3" applyNumberFormat="1" applyFont="1" applyBorder="1"/>
    <xf numFmtId="3" fontId="0" fillId="0" borderId="0" xfId="4" applyNumberFormat="1" applyFont="1" applyFill="1"/>
    <xf numFmtId="0" fontId="0" fillId="2" borderId="0" xfId="0" applyFill="1"/>
    <xf numFmtId="0" fontId="29" fillId="2" borderId="0" xfId="0" applyFont="1" applyFill="1"/>
    <xf numFmtId="0" fontId="7" fillId="2" borderId="13" xfId="2" applyFont="1" applyFill="1" applyBorder="1" applyAlignment="1" applyProtection="1">
      <alignment horizontal="left" vertical="top"/>
      <protection hidden="1"/>
    </xf>
    <xf numFmtId="0" fontId="7" fillId="2" borderId="55" xfId="2" applyFont="1" applyFill="1" applyBorder="1" applyAlignment="1" applyProtection="1">
      <alignment horizontal="left" vertical="top" wrapText="1"/>
      <protection hidden="1"/>
    </xf>
    <xf numFmtId="0" fontId="7" fillId="2" borderId="0" xfId="2" applyFont="1" applyFill="1" applyAlignment="1" applyProtection="1">
      <alignment horizontal="left" vertical="top" wrapText="1"/>
      <protection hidden="1"/>
    </xf>
    <xf numFmtId="0" fontId="7" fillId="2" borderId="21" xfId="2" applyFont="1" applyFill="1" applyBorder="1" applyAlignment="1" applyProtection="1">
      <alignment horizontal="left" vertical="top" wrapText="1"/>
      <protection hidden="1"/>
    </xf>
    <xf numFmtId="0" fontId="7" fillId="2" borderId="55" xfId="1" applyFont="1" applyFill="1" applyBorder="1" applyAlignment="1" applyProtection="1">
      <alignment horizontal="left" vertical="top" wrapText="1"/>
      <protection hidden="1"/>
    </xf>
    <xf numFmtId="0" fontId="7" fillId="2" borderId="47" xfId="1" applyFont="1" applyFill="1" applyBorder="1" applyAlignment="1" applyProtection="1">
      <alignment horizontal="left" vertical="top" wrapText="1"/>
      <protection hidden="1"/>
    </xf>
    <xf numFmtId="0" fontId="7" fillId="2" borderId="45" xfId="1" applyFont="1" applyFill="1" applyBorder="1" applyAlignment="1" applyProtection="1">
      <alignment horizontal="left" vertical="top" wrapText="1"/>
      <protection hidden="1"/>
    </xf>
    <xf numFmtId="0" fontId="7" fillId="3" borderId="22" xfId="2" applyFont="1" applyFill="1" applyBorder="1" applyAlignment="1" applyProtection="1">
      <alignment horizontal="left" vertical="top"/>
      <protection locked="0"/>
    </xf>
    <xf numFmtId="0" fontId="7" fillId="3" borderId="23" xfId="2" applyFont="1" applyFill="1" applyBorder="1" applyAlignment="1" applyProtection="1">
      <alignment horizontal="left" vertical="top"/>
      <protection locked="0"/>
    </xf>
    <xf numFmtId="0" fontId="25" fillId="2" borderId="0" xfId="6" applyFont="1" applyFill="1" applyAlignment="1" applyProtection="1">
      <alignment horizontal="center" vertical="center"/>
      <protection locked="0"/>
    </xf>
    <xf numFmtId="0" fontId="7" fillId="2" borderId="18" xfId="2" applyFont="1" applyFill="1" applyBorder="1" applyAlignment="1" applyProtection="1">
      <alignment horizontal="left" vertical="top"/>
      <protection hidden="1"/>
    </xf>
    <xf numFmtId="0" fontId="7" fillId="2" borderId="13" xfId="2" applyFont="1" applyFill="1" applyBorder="1" applyAlignment="1" applyProtection="1">
      <alignment horizontal="left" vertical="top"/>
      <protection hidden="1"/>
    </xf>
    <xf numFmtId="0" fontId="7" fillId="2" borderId="47" xfId="2" applyFont="1" applyFill="1" applyBorder="1" applyAlignment="1" applyProtection="1">
      <alignment horizontal="left" vertical="top"/>
      <protection hidden="1"/>
    </xf>
    <xf numFmtId="0" fontId="7" fillId="2" borderId="45" xfId="2" applyFont="1" applyFill="1" applyBorder="1" applyAlignment="1" applyProtection="1">
      <alignment horizontal="left" vertical="top"/>
      <protection hidden="1"/>
    </xf>
    <xf numFmtId="0" fontId="7" fillId="2" borderId="47" xfId="2" applyFont="1" applyFill="1" applyBorder="1" applyAlignment="1" applyProtection="1">
      <alignment horizontal="left" vertical="top" wrapText="1"/>
      <protection hidden="1"/>
    </xf>
    <xf numFmtId="0" fontId="7" fillId="2" borderId="45" xfId="2" applyFont="1" applyFill="1" applyBorder="1" applyAlignment="1" applyProtection="1">
      <alignment horizontal="left" vertical="top" wrapText="1"/>
      <protection hidden="1"/>
    </xf>
    <xf numFmtId="0" fontId="7" fillId="2" borderId="19" xfId="2" applyFont="1" applyFill="1" applyBorder="1" applyAlignment="1" applyProtection="1">
      <alignment horizontal="left" vertical="top" wrapText="1"/>
      <protection hidden="1"/>
    </xf>
    <xf numFmtId="0" fontId="7" fillId="2" borderId="41" xfId="2" applyFont="1" applyFill="1" applyBorder="1" applyAlignment="1" applyProtection="1">
      <alignment horizontal="left" vertical="top" wrapText="1"/>
      <protection hidden="1"/>
    </xf>
    <xf numFmtId="0" fontId="7" fillId="2" borderId="22" xfId="2" applyFont="1" applyFill="1" applyBorder="1" applyAlignment="1" applyProtection="1">
      <alignment horizontal="left" vertical="top"/>
      <protection hidden="1"/>
    </xf>
    <xf numFmtId="0" fontId="7" fillId="2" borderId="23" xfId="2" applyFont="1" applyFill="1" applyBorder="1" applyAlignment="1" applyProtection="1">
      <alignment horizontal="left" vertical="top"/>
      <protection hidden="1"/>
    </xf>
    <xf numFmtId="0" fontId="7" fillId="2" borderId="24" xfId="2" applyFont="1" applyFill="1" applyBorder="1" applyAlignment="1" applyProtection="1">
      <alignment horizontal="left" vertical="top"/>
      <protection hidden="1"/>
    </xf>
    <xf numFmtId="0" fontId="5" fillId="3" borderId="34" xfId="2" applyFill="1" applyBorder="1" applyAlignment="1" applyProtection="1">
      <alignment horizontal="left" vertical="top"/>
      <protection locked="0"/>
    </xf>
    <xf numFmtId="0" fontId="5" fillId="3" borderId="51" xfId="2" applyFill="1" applyBorder="1" applyAlignment="1" applyProtection="1">
      <alignment horizontal="left" vertical="top"/>
      <protection locked="0"/>
    </xf>
    <xf numFmtId="0" fontId="5" fillId="3" borderId="46" xfId="2" applyFill="1" applyBorder="1" applyAlignment="1" applyProtection="1">
      <alignment horizontal="left" vertical="top"/>
      <protection locked="0"/>
    </xf>
    <xf numFmtId="0" fontId="5" fillId="3" borderId="49" xfId="2" applyFill="1" applyBorder="1" applyAlignment="1" applyProtection="1">
      <alignment horizontal="left" vertical="top"/>
      <protection locked="0"/>
    </xf>
    <xf numFmtId="0" fontId="5" fillId="3" borderId="50" xfId="2" applyFill="1" applyBorder="1" applyAlignment="1" applyProtection="1">
      <alignment horizontal="left" vertical="top"/>
      <protection locked="0"/>
    </xf>
    <xf numFmtId="0" fontId="5" fillId="3" borderId="53" xfId="2" applyFill="1" applyBorder="1" applyAlignment="1" applyProtection="1">
      <alignment horizontal="left" vertical="top"/>
      <protection locked="0"/>
    </xf>
    <xf numFmtId="0" fontId="7" fillId="2" borderId="0" xfId="2" applyFont="1" applyFill="1" applyAlignment="1" applyProtection="1">
      <alignment horizontal="left" vertical="top" wrapText="1"/>
      <protection hidden="1"/>
    </xf>
    <xf numFmtId="0" fontId="7" fillId="2" borderId="20" xfId="1" applyFont="1" applyFill="1" applyBorder="1" applyAlignment="1" applyProtection="1">
      <alignment horizontal="left" vertical="top"/>
      <protection hidden="1"/>
    </xf>
    <xf numFmtId="0" fontId="7" fillId="2" borderId="21" xfId="1" applyFont="1" applyFill="1" applyBorder="1" applyAlignment="1" applyProtection="1">
      <alignment horizontal="left" vertical="top"/>
      <protection hidden="1"/>
    </xf>
    <xf numFmtId="0" fontId="8" fillId="2" borderId="0" xfId="2" applyFont="1" applyFill="1" applyAlignment="1" applyProtection="1">
      <alignment horizontal="left" vertical="top" wrapText="1"/>
      <protection hidden="1"/>
    </xf>
    <xf numFmtId="0" fontId="7" fillId="2" borderId="55" xfId="2" applyFont="1" applyFill="1" applyBorder="1" applyAlignment="1" applyProtection="1">
      <alignment horizontal="left" vertical="top" wrapText="1"/>
      <protection hidden="1"/>
    </xf>
    <xf numFmtId="0" fontId="7" fillId="2" borderId="55" xfId="2" applyFont="1" applyFill="1" applyBorder="1" applyAlignment="1" applyProtection="1">
      <alignment horizontal="left" vertical="top"/>
      <protection hidden="1"/>
    </xf>
    <xf numFmtId="0" fontId="5" fillId="3" borderId="48" xfId="2" applyFill="1" applyBorder="1" applyAlignment="1" applyProtection="1">
      <alignment horizontal="left" vertical="top"/>
      <protection locked="0"/>
    </xf>
    <xf numFmtId="0" fontId="5" fillId="3" borderId="52" xfId="2" applyFill="1" applyBorder="1" applyAlignment="1" applyProtection="1">
      <alignment horizontal="left" vertical="top"/>
      <protection locked="0"/>
    </xf>
    <xf numFmtId="0" fontId="5" fillId="3" borderId="54" xfId="2" applyFill="1" applyBorder="1" applyAlignment="1" applyProtection="1">
      <alignment horizontal="left" vertical="top"/>
      <protection locked="0"/>
    </xf>
    <xf numFmtId="0" fontId="14" fillId="2" borderId="32" xfId="0" applyFont="1" applyFill="1" applyBorder="1" applyAlignment="1" applyProtection="1">
      <alignment horizontal="center" wrapText="1"/>
      <protection hidden="1"/>
    </xf>
    <xf numFmtId="0" fontId="14" fillId="2" borderId="33" xfId="0" applyFont="1" applyFill="1" applyBorder="1" applyAlignment="1" applyProtection="1">
      <alignment horizontal="center" wrapText="1"/>
      <protection hidden="1"/>
    </xf>
    <xf numFmtId="0" fontId="10" fillId="2" borderId="22" xfId="0" applyFont="1" applyFill="1" applyBorder="1" applyAlignment="1" applyProtection="1">
      <alignment vertical="top" wrapText="1"/>
      <protection hidden="1"/>
    </xf>
    <xf numFmtId="0" fontId="10" fillId="2" borderId="23" xfId="0" applyFont="1" applyFill="1" applyBorder="1" applyAlignment="1" applyProtection="1">
      <alignment vertical="top" wrapText="1"/>
      <protection hidden="1"/>
    </xf>
    <xf numFmtId="0" fontId="11" fillId="2" borderId="22" xfId="0" applyFont="1" applyFill="1" applyBorder="1" applyAlignment="1" applyProtection="1">
      <alignment wrapText="1"/>
      <protection hidden="1"/>
    </xf>
    <xf numFmtId="0" fontId="11" fillId="2" borderId="23" xfId="0" applyFont="1" applyFill="1" applyBorder="1" applyAlignment="1" applyProtection="1">
      <alignment wrapText="1"/>
      <protection hidden="1"/>
    </xf>
    <xf numFmtId="0" fontId="14" fillId="2" borderId="27" xfId="0" applyFont="1" applyFill="1" applyBorder="1" applyAlignment="1" applyProtection="1">
      <alignment horizontal="center" wrapText="1"/>
      <protection hidden="1"/>
    </xf>
    <xf numFmtId="0" fontId="14" fillId="2" borderId="28" xfId="0" applyFont="1" applyFill="1" applyBorder="1" applyAlignment="1" applyProtection="1">
      <alignment horizontal="center" wrapText="1"/>
      <protection hidden="1"/>
    </xf>
    <xf numFmtId="0" fontId="14" fillId="3" borderId="27" xfId="0" quotePrefix="1" applyFont="1" applyFill="1" applyBorder="1" applyAlignment="1" applyProtection="1">
      <alignment wrapText="1"/>
      <protection locked="0"/>
    </xf>
    <xf numFmtId="0" fontId="14" fillId="3" borderId="28" xfId="0" applyFont="1" applyFill="1" applyBorder="1" applyAlignment="1" applyProtection="1">
      <alignment wrapText="1"/>
      <protection locked="0"/>
    </xf>
    <xf numFmtId="0" fontId="14" fillId="2" borderId="36" xfId="0" applyFont="1" applyFill="1" applyBorder="1" applyAlignment="1" applyProtection="1">
      <alignment horizontal="center" wrapText="1"/>
      <protection hidden="1"/>
    </xf>
    <xf numFmtId="0" fontId="14" fillId="2" borderId="37" xfId="0" applyFont="1" applyFill="1" applyBorder="1" applyAlignment="1" applyProtection="1">
      <alignment horizontal="center" wrapText="1"/>
      <protection hidden="1"/>
    </xf>
    <xf numFmtId="0" fontId="10" fillId="2" borderId="22" xfId="0" applyFont="1" applyFill="1" applyBorder="1" applyAlignment="1" applyProtection="1">
      <alignment horizontal="left" vertical="top" wrapText="1"/>
      <protection hidden="1"/>
    </xf>
    <xf numFmtId="0" fontId="10" fillId="2" borderId="40" xfId="0" applyFont="1" applyFill="1" applyBorder="1" applyAlignment="1" applyProtection="1">
      <alignment horizontal="left" vertical="top" wrapText="1"/>
      <protection hidden="1"/>
    </xf>
    <xf numFmtId="0" fontId="10" fillId="2" borderId="22" xfId="0" applyFont="1" applyFill="1" applyBorder="1" applyAlignment="1" applyProtection="1">
      <alignment horizontal="center" vertical="top" wrapText="1"/>
      <protection hidden="1"/>
    </xf>
    <xf numFmtId="0" fontId="10" fillId="2" borderId="23" xfId="0" applyFont="1" applyFill="1" applyBorder="1" applyAlignment="1" applyProtection="1">
      <alignment horizontal="center" vertical="top" wrapText="1"/>
      <protection hidden="1"/>
    </xf>
    <xf numFmtId="0" fontId="14" fillId="3" borderId="32" xfId="0" applyFont="1" applyFill="1" applyBorder="1" applyAlignment="1" applyProtection="1">
      <alignment wrapText="1"/>
      <protection locked="0"/>
    </xf>
    <xf numFmtId="0" fontId="14" fillId="3" borderId="33" xfId="0" applyFont="1" applyFill="1" applyBorder="1" applyAlignment="1" applyProtection="1">
      <alignment wrapText="1"/>
      <protection locked="0"/>
    </xf>
    <xf numFmtId="0" fontId="14" fillId="3" borderId="32" xfId="0" quotePrefix="1" applyFont="1" applyFill="1" applyBorder="1" applyAlignment="1" applyProtection="1">
      <alignment wrapText="1"/>
      <protection locked="0"/>
    </xf>
    <xf numFmtId="0" fontId="14" fillId="3" borderId="36" xfId="0" applyFont="1" applyFill="1" applyBorder="1" applyAlignment="1" applyProtection="1">
      <alignment wrapText="1"/>
      <protection locked="0"/>
    </xf>
    <xf numFmtId="0" fontId="14" fillId="3" borderId="37" xfId="0" applyFont="1" applyFill="1" applyBorder="1" applyAlignment="1" applyProtection="1">
      <alignment wrapText="1"/>
      <protection locked="0"/>
    </xf>
    <xf numFmtId="0" fontId="10" fillId="2" borderId="23" xfId="0" applyFont="1" applyFill="1" applyBorder="1" applyAlignment="1" applyProtection="1">
      <alignment horizontal="left" vertical="top" wrapText="1"/>
      <protection hidden="1"/>
    </xf>
    <xf numFmtId="0" fontId="4" fillId="2" borderId="0" xfId="0" applyFont="1" applyFill="1" applyAlignment="1" applyProtection="1">
      <alignment horizontal="center"/>
      <protection locked="0"/>
    </xf>
    <xf numFmtId="0" fontId="4" fillId="2" borderId="21" xfId="0" applyFont="1" applyFill="1" applyBorder="1" applyAlignment="1" applyProtection="1">
      <alignment horizontal="center"/>
      <protection locked="0"/>
    </xf>
    <xf numFmtId="0" fontId="4" fillId="3" borderId="62" xfId="0" applyFont="1" applyFill="1" applyBorder="1" applyAlignment="1" applyProtection="1">
      <alignment horizontal="left"/>
      <protection locked="0"/>
    </xf>
    <xf numFmtId="0" fontId="14" fillId="3" borderId="36" xfId="0" quotePrefix="1" applyFont="1" applyFill="1" applyBorder="1" applyAlignment="1" applyProtection="1">
      <alignment wrapText="1"/>
      <protection locked="0"/>
    </xf>
    <xf numFmtId="0" fontId="14" fillId="2" borderId="22" xfId="0" applyFont="1" applyFill="1" applyBorder="1" applyAlignment="1" applyProtection="1">
      <alignment wrapText="1"/>
      <protection hidden="1"/>
    </xf>
    <xf numFmtId="0" fontId="14" fillId="2" borderId="23" xfId="0" applyFont="1" applyFill="1" applyBorder="1" applyAlignment="1" applyProtection="1">
      <alignment wrapText="1"/>
      <protection hidden="1"/>
    </xf>
    <xf numFmtId="0" fontId="16" fillId="3" borderId="18" xfId="0" applyFont="1" applyFill="1" applyBorder="1" applyAlignment="1">
      <alignment horizontal="left" vertical="top" wrapText="1"/>
    </xf>
    <xf numFmtId="0" fontId="16" fillId="3" borderId="19" xfId="0" applyFont="1" applyFill="1" applyBorder="1" applyAlignment="1">
      <alignment horizontal="left" vertical="top" wrapText="1"/>
    </xf>
    <xf numFmtId="0" fontId="16" fillId="3" borderId="20" xfId="0" applyFont="1" applyFill="1" applyBorder="1" applyAlignment="1">
      <alignment horizontal="left" vertical="top" wrapText="1"/>
    </xf>
    <xf numFmtId="0" fontId="4" fillId="3" borderId="13" xfId="0" applyFont="1" applyFill="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4" fillId="3" borderId="21" xfId="0" applyFont="1" applyFill="1" applyBorder="1" applyAlignment="1" applyProtection="1">
      <alignment horizontal="left" vertical="top" wrapText="1"/>
      <protection locked="0"/>
    </xf>
    <xf numFmtId="0" fontId="4" fillId="3" borderId="17" xfId="0" applyFont="1" applyFill="1" applyBorder="1" applyAlignment="1" applyProtection="1">
      <alignment horizontal="left" vertical="top" wrapText="1"/>
      <protection locked="0"/>
    </xf>
    <xf numFmtId="0" fontId="4" fillId="3" borderId="41" xfId="0" applyFont="1" applyFill="1" applyBorder="1" applyAlignment="1" applyProtection="1">
      <alignment horizontal="left" vertical="top" wrapText="1"/>
      <protection locked="0"/>
    </xf>
    <xf numFmtId="0" fontId="4" fillId="3" borderId="42" xfId="0" applyFont="1" applyFill="1" applyBorder="1" applyAlignment="1" applyProtection="1">
      <alignment horizontal="left" vertical="top" wrapText="1"/>
      <protection locked="0"/>
    </xf>
    <xf numFmtId="0" fontId="12" fillId="3" borderId="18" xfId="0" applyFont="1" applyFill="1" applyBorder="1" applyAlignment="1">
      <alignment horizontal="left"/>
    </xf>
    <xf numFmtId="0" fontId="12" fillId="3" borderId="19" xfId="0" applyFont="1" applyFill="1" applyBorder="1" applyAlignment="1">
      <alignment horizontal="left"/>
    </xf>
    <xf numFmtId="0" fontId="12" fillId="3" borderId="20" xfId="0" applyFont="1" applyFill="1" applyBorder="1" applyAlignment="1">
      <alignment horizontal="left"/>
    </xf>
    <xf numFmtId="0" fontId="12" fillId="3" borderId="13" xfId="0" applyFont="1" applyFill="1" applyBorder="1" applyAlignment="1">
      <alignment horizontal="left"/>
    </xf>
    <xf numFmtId="0" fontId="12" fillId="3" borderId="0" xfId="0" applyFont="1" applyFill="1" applyAlignment="1">
      <alignment horizontal="left"/>
    </xf>
    <xf numFmtId="0" fontId="12" fillId="3" borderId="21" xfId="0" applyFont="1" applyFill="1" applyBorder="1" applyAlignment="1">
      <alignment horizontal="left"/>
    </xf>
    <xf numFmtId="0" fontId="12" fillId="3" borderId="17" xfId="0" applyFont="1" applyFill="1" applyBorder="1" applyAlignment="1">
      <alignment horizontal="left"/>
    </xf>
    <xf numFmtId="0" fontId="12" fillId="3" borderId="41" xfId="0" applyFont="1" applyFill="1" applyBorder="1" applyAlignment="1">
      <alignment horizontal="left"/>
    </xf>
    <xf numFmtId="0" fontId="12" fillId="3" borderId="42" xfId="0" applyFont="1" applyFill="1" applyBorder="1" applyAlignment="1">
      <alignment horizontal="left"/>
    </xf>
    <xf numFmtId="0" fontId="0" fillId="0" borderId="0" xfId="0" applyAlignment="1">
      <alignment horizontal="center"/>
    </xf>
  </cellXfs>
  <cellStyles count="8">
    <cellStyle name="Hyperlink" xfId="5" builtinId="8"/>
    <cellStyle name="Komma" xfId="4" builtinId="3"/>
    <cellStyle name="Komma 2" xfId="3" xr:uid="{00000000-0005-0000-0000-000001000000}"/>
    <cellStyle name="Procent 2" xfId="7" xr:uid="{37CC11C3-0772-44F4-A755-ACE39B3F6AA2}"/>
    <cellStyle name="Standaard" xfId="0" builtinId="0"/>
    <cellStyle name="Standaard 2" xfId="1" xr:uid="{00000000-0005-0000-0000-000003000000}"/>
    <cellStyle name="Standaard 3" xfId="2" xr:uid="{00000000-0005-0000-0000-000004000000}"/>
    <cellStyle name="Standaard 4" xfId="6" xr:uid="{29C04DDE-40E8-495C-B73D-DD1AD29CA16E}"/>
  </cellStyles>
  <dxfs count="9">
    <dxf>
      <fill>
        <patternFill>
          <bgColor theme="4" tint="0.7999816888943144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28443</xdr:colOff>
      <xdr:row>18</xdr:row>
      <xdr:rowOff>47625</xdr:rowOff>
    </xdr:from>
    <xdr:to>
      <xdr:col>1</xdr:col>
      <xdr:colOff>28443</xdr:colOff>
      <xdr:row>29</xdr:row>
      <xdr:rowOff>22006</xdr:rowOff>
    </xdr:to>
    <xdr:pic>
      <xdr:nvPicPr>
        <xdr:cNvPr id="2" name="Afbeelding 1">
          <a:extLst>
            <a:ext uri="{FF2B5EF4-FFF2-40B4-BE49-F238E27FC236}">
              <a16:creationId xmlns:a16="http://schemas.microsoft.com/office/drawing/2014/main" id="{442D7DCF-50FF-4D1C-B707-5A457FBEC3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95143" y="2569845"/>
          <a:ext cx="3050998" cy="1818421"/>
        </a:xfrm>
        <a:prstGeom prst="rect">
          <a:avLst/>
        </a:prstGeom>
      </xdr:spPr>
    </xdr:pic>
    <xdr:clientData/>
  </xdr:twoCellAnchor>
  <xdr:twoCellAnchor editAs="oneCell">
    <xdr:from>
      <xdr:col>1</xdr:col>
      <xdr:colOff>218694</xdr:colOff>
      <xdr:row>35</xdr:row>
      <xdr:rowOff>1588</xdr:rowOff>
    </xdr:from>
    <xdr:to>
      <xdr:col>1</xdr:col>
      <xdr:colOff>218694</xdr:colOff>
      <xdr:row>43</xdr:row>
      <xdr:rowOff>103291</xdr:rowOff>
    </xdr:to>
    <xdr:pic>
      <xdr:nvPicPr>
        <xdr:cNvPr id="3" name="Afbeelding 2">
          <a:extLst>
            <a:ext uri="{FF2B5EF4-FFF2-40B4-BE49-F238E27FC236}">
              <a16:creationId xmlns:a16="http://schemas.microsoft.com/office/drawing/2014/main" id="{BEAD2394-550A-43CB-A653-C5D3AFE165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85394" y="5373688"/>
          <a:ext cx="2730245" cy="1442823"/>
        </a:xfrm>
        <a:prstGeom prst="rect">
          <a:avLst/>
        </a:prstGeom>
      </xdr:spPr>
    </xdr:pic>
    <xdr:clientData/>
  </xdr:twoCellAnchor>
  <xdr:twoCellAnchor editAs="oneCell">
    <xdr:from>
      <xdr:col>6</xdr:col>
      <xdr:colOff>408821</xdr:colOff>
      <xdr:row>35</xdr:row>
      <xdr:rowOff>11113</xdr:rowOff>
    </xdr:from>
    <xdr:to>
      <xdr:col>6</xdr:col>
      <xdr:colOff>408821</xdr:colOff>
      <xdr:row>43</xdr:row>
      <xdr:rowOff>96189</xdr:rowOff>
    </xdr:to>
    <xdr:pic>
      <xdr:nvPicPr>
        <xdr:cNvPr id="4" name="Afbeelding 3">
          <a:extLst>
            <a:ext uri="{FF2B5EF4-FFF2-40B4-BE49-F238E27FC236}">
              <a16:creationId xmlns:a16="http://schemas.microsoft.com/office/drawing/2014/main" id="{488831AA-343B-443A-B35C-D3068B34483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647321" y="5383213"/>
          <a:ext cx="2931279" cy="1426196"/>
        </a:xfrm>
        <a:prstGeom prst="rect">
          <a:avLst/>
        </a:prstGeom>
      </xdr:spPr>
    </xdr:pic>
    <xdr:clientData/>
  </xdr:twoCellAnchor>
  <xdr:twoCellAnchor editAs="oneCell">
    <xdr:from>
      <xdr:col>12</xdr:col>
      <xdr:colOff>124747</xdr:colOff>
      <xdr:row>34</xdr:row>
      <xdr:rowOff>153986</xdr:rowOff>
    </xdr:from>
    <xdr:to>
      <xdr:col>12</xdr:col>
      <xdr:colOff>124747</xdr:colOff>
      <xdr:row>39</xdr:row>
      <xdr:rowOff>146049</xdr:rowOff>
    </xdr:to>
    <xdr:pic>
      <xdr:nvPicPr>
        <xdr:cNvPr id="5" name="Afbeelding 4">
          <a:extLst>
            <a:ext uri="{FF2B5EF4-FFF2-40B4-BE49-F238E27FC236}">
              <a16:creationId xmlns:a16="http://schemas.microsoft.com/office/drawing/2014/main" id="{C4984514-51B9-4820-B321-F7676581BCB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6929407" y="5358446"/>
          <a:ext cx="2665300" cy="830263"/>
        </a:xfrm>
        <a:prstGeom prst="rect">
          <a:avLst/>
        </a:prstGeom>
      </xdr:spPr>
    </xdr:pic>
    <xdr:clientData/>
  </xdr:twoCellAnchor>
  <xdr:twoCellAnchor editAs="oneCell">
    <xdr:from>
      <xdr:col>1</xdr:col>
      <xdr:colOff>0</xdr:colOff>
      <xdr:row>76</xdr:row>
      <xdr:rowOff>143379</xdr:rowOff>
    </xdr:from>
    <xdr:to>
      <xdr:col>1</xdr:col>
      <xdr:colOff>0</xdr:colOff>
      <xdr:row>84</xdr:row>
      <xdr:rowOff>66674</xdr:rowOff>
    </xdr:to>
    <xdr:pic>
      <xdr:nvPicPr>
        <xdr:cNvPr id="6" name="Afbeelding 5">
          <a:extLst>
            <a:ext uri="{FF2B5EF4-FFF2-40B4-BE49-F238E27FC236}">
              <a16:creationId xmlns:a16="http://schemas.microsoft.com/office/drawing/2014/main" id="{C0DCC6CE-D146-477F-BE07-28006987493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266700" y="12091539"/>
          <a:ext cx="7097829" cy="1264415"/>
        </a:xfrm>
        <a:prstGeom prst="rect">
          <a:avLst/>
        </a:prstGeom>
      </xdr:spPr>
    </xdr:pic>
    <xdr:clientData/>
  </xdr:twoCellAnchor>
  <xdr:twoCellAnchor editAs="oneCell">
    <xdr:from>
      <xdr:col>1</xdr:col>
      <xdr:colOff>0</xdr:colOff>
      <xdr:row>91</xdr:row>
      <xdr:rowOff>14285</xdr:rowOff>
    </xdr:from>
    <xdr:to>
      <xdr:col>1</xdr:col>
      <xdr:colOff>0</xdr:colOff>
      <xdr:row>100</xdr:row>
      <xdr:rowOff>61722</xdr:rowOff>
    </xdr:to>
    <xdr:pic>
      <xdr:nvPicPr>
        <xdr:cNvPr id="7" name="Afbeelding 6">
          <a:extLst>
            <a:ext uri="{FF2B5EF4-FFF2-40B4-BE49-F238E27FC236}">
              <a16:creationId xmlns:a16="http://schemas.microsoft.com/office/drawing/2014/main" id="{4A24E508-1061-4275-9469-BF80C9F9F7A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66700" y="14416085"/>
          <a:ext cx="5192366" cy="1556197"/>
        </a:xfrm>
        <a:prstGeom prst="rect">
          <a:avLst/>
        </a:prstGeom>
      </xdr:spPr>
    </xdr:pic>
    <xdr:clientData/>
  </xdr:twoCellAnchor>
  <xdr:twoCellAnchor editAs="oneCell">
    <xdr:from>
      <xdr:col>12</xdr:col>
      <xdr:colOff>28575</xdr:colOff>
      <xdr:row>0</xdr:row>
      <xdr:rowOff>0</xdr:rowOff>
    </xdr:from>
    <xdr:to>
      <xdr:col>12</xdr:col>
      <xdr:colOff>28575</xdr:colOff>
      <xdr:row>4</xdr:row>
      <xdr:rowOff>32385</xdr:rowOff>
    </xdr:to>
    <xdr:pic>
      <xdr:nvPicPr>
        <xdr:cNvPr id="8" name="Afbeelding 7" descr="logo-3_rgb_def-300x73">
          <a:extLst>
            <a:ext uri="{FF2B5EF4-FFF2-40B4-BE49-F238E27FC236}">
              <a16:creationId xmlns:a16="http://schemas.microsoft.com/office/drawing/2014/main" id="{7DF3C690-9F8A-4126-B5D9-14A4D797CF4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833235" y="0"/>
          <a:ext cx="2939415" cy="674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6</xdr:col>
      <xdr:colOff>79198</xdr:colOff>
      <xdr:row>28</xdr:row>
      <xdr:rowOff>142021</xdr:rowOff>
    </xdr:to>
    <xdr:pic>
      <xdr:nvPicPr>
        <xdr:cNvPr id="9" name="Afbeelding 8">
          <a:extLst>
            <a:ext uri="{FF2B5EF4-FFF2-40B4-BE49-F238E27FC236}">
              <a16:creationId xmlns:a16="http://schemas.microsoft.com/office/drawing/2014/main" id="{09D49648-7558-46B0-92F1-A8C7E8574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66700" y="2522220"/>
          <a:ext cx="3050998" cy="1818421"/>
        </a:xfrm>
        <a:prstGeom prst="rect">
          <a:avLst/>
        </a:prstGeom>
      </xdr:spPr>
    </xdr:pic>
    <xdr:clientData/>
  </xdr:twoCellAnchor>
  <xdr:twoCellAnchor editAs="oneCell">
    <xdr:from>
      <xdr:col>1</xdr:col>
      <xdr:colOff>0</xdr:colOff>
      <xdr:row>34</xdr:row>
      <xdr:rowOff>15242</xdr:rowOff>
    </xdr:from>
    <xdr:to>
      <xdr:col>5</xdr:col>
      <xdr:colOff>352805</xdr:colOff>
      <xdr:row>42</xdr:row>
      <xdr:rowOff>116945</xdr:rowOff>
    </xdr:to>
    <xdr:pic>
      <xdr:nvPicPr>
        <xdr:cNvPr id="10" name="Afbeelding 9">
          <a:extLst>
            <a:ext uri="{FF2B5EF4-FFF2-40B4-BE49-F238E27FC236}">
              <a16:creationId xmlns:a16="http://schemas.microsoft.com/office/drawing/2014/main" id="{8A549FD9-1A6D-4306-9C0B-B45BCC96DA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66700" y="5219702"/>
          <a:ext cx="2730245" cy="1442823"/>
        </a:xfrm>
        <a:prstGeom prst="rect">
          <a:avLst/>
        </a:prstGeom>
      </xdr:spPr>
    </xdr:pic>
    <xdr:clientData/>
  </xdr:twoCellAnchor>
  <xdr:twoCellAnchor editAs="oneCell">
    <xdr:from>
      <xdr:col>6</xdr:col>
      <xdr:colOff>190127</xdr:colOff>
      <xdr:row>34</xdr:row>
      <xdr:rowOff>24767</xdr:rowOff>
    </xdr:from>
    <xdr:to>
      <xdr:col>11</xdr:col>
      <xdr:colOff>149606</xdr:colOff>
      <xdr:row>42</xdr:row>
      <xdr:rowOff>109843</xdr:rowOff>
    </xdr:to>
    <xdr:pic>
      <xdr:nvPicPr>
        <xdr:cNvPr id="11" name="Afbeelding 10">
          <a:extLst>
            <a:ext uri="{FF2B5EF4-FFF2-40B4-BE49-F238E27FC236}">
              <a16:creationId xmlns:a16="http://schemas.microsoft.com/office/drawing/2014/main" id="{DC96BD99-F42B-4FCD-8C8A-2301791DEE6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428627" y="5229227"/>
          <a:ext cx="2931279" cy="1426196"/>
        </a:xfrm>
        <a:prstGeom prst="rect">
          <a:avLst/>
        </a:prstGeom>
      </xdr:spPr>
    </xdr:pic>
    <xdr:clientData/>
  </xdr:twoCellAnchor>
  <xdr:twoCellAnchor editAs="oneCell">
    <xdr:from>
      <xdr:col>11</xdr:col>
      <xdr:colOff>500413</xdr:colOff>
      <xdr:row>34</xdr:row>
      <xdr:rowOff>0</xdr:rowOff>
    </xdr:from>
    <xdr:to>
      <xdr:col>15</xdr:col>
      <xdr:colOff>70088</xdr:colOff>
      <xdr:row>38</xdr:row>
      <xdr:rowOff>159703</xdr:rowOff>
    </xdr:to>
    <xdr:pic>
      <xdr:nvPicPr>
        <xdr:cNvPr id="12" name="Afbeelding 11">
          <a:extLst>
            <a:ext uri="{FF2B5EF4-FFF2-40B4-BE49-F238E27FC236}">
              <a16:creationId xmlns:a16="http://schemas.microsoft.com/office/drawing/2014/main" id="{3F98FB36-9B22-4A6B-AC84-26F8676091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6710713" y="5204460"/>
          <a:ext cx="2665300" cy="830263"/>
        </a:xfrm>
        <a:prstGeom prst="rect">
          <a:avLst/>
        </a:prstGeom>
      </xdr:spPr>
    </xdr:pic>
    <xdr:clientData/>
  </xdr:twoCellAnchor>
  <xdr:twoCellAnchor editAs="oneCell">
    <xdr:from>
      <xdr:col>1</xdr:col>
      <xdr:colOff>0</xdr:colOff>
      <xdr:row>91</xdr:row>
      <xdr:rowOff>38546</xdr:rowOff>
    </xdr:from>
    <xdr:to>
      <xdr:col>9</xdr:col>
      <xdr:colOff>437486</xdr:colOff>
      <xdr:row>100</xdr:row>
      <xdr:rowOff>85983</xdr:rowOff>
    </xdr:to>
    <xdr:pic>
      <xdr:nvPicPr>
        <xdr:cNvPr id="16" name="Afbeelding 15">
          <a:extLst>
            <a:ext uri="{FF2B5EF4-FFF2-40B4-BE49-F238E27FC236}">
              <a16:creationId xmlns:a16="http://schemas.microsoft.com/office/drawing/2014/main" id="{F017BDE7-4E0D-4760-B611-6E8850AE5E4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66700" y="14440346"/>
          <a:ext cx="5192366" cy="1556197"/>
        </a:xfrm>
        <a:prstGeom prst="rect">
          <a:avLst/>
        </a:prstGeom>
      </xdr:spPr>
    </xdr:pic>
    <xdr:clientData/>
  </xdr:twoCellAnchor>
  <xdr:twoCellAnchor editAs="oneCell">
    <xdr:from>
      <xdr:col>0</xdr:col>
      <xdr:colOff>243840</xdr:colOff>
      <xdr:row>76</xdr:row>
      <xdr:rowOff>26267</xdr:rowOff>
    </xdr:from>
    <xdr:to>
      <xdr:col>14</xdr:col>
      <xdr:colOff>224790</xdr:colOff>
      <xdr:row>85</xdr:row>
      <xdr:rowOff>1</xdr:rowOff>
    </xdr:to>
    <xdr:pic>
      <xdr:nvPicPr>
        <xdr:cNvPr id="14" name="Afbeelding 13">
          <a:extLst>
            <a:ext uri="{FF2B5EF4-FFF2-40B4-BE49-F238E27FC236}">
              <a16:creationId xmlns:a16="http://schemas.microsoft.com/office/drawing/2014/main" id="{777FC929-B77A-1632-D528-D7A1DC770AD6}"/>
            </a:ext>
          </a:extLst>
        </xdr:cNvPr>
        <xdr:cNvPicPr>
          <a:picLocks noChangeAspect="1"/>
        </xdr:cNvPicPr>
      </xdr:nvPicPr>
      <xdr:blipFill>
        <a:blip xmlns:r="http://schemas.openxmlformats.org/officeDocument/2006/relationships" r:embed="rId8"/>
        <a:stretch>
          <a:fillRect/>
        </a:stretch>
      </xdr:blipFill>
      <xdr:spPr>
        <a:xfrm>
          <a:off x="243840" y="11974427"/>
          <a:ext cx="8336280" cy="1482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1302522</xdr:colOff>
      <xdr:row>0</xdr:row>
      <xdr:rowOff>312420</xdr:rowOff>
    </xdr:to>
    <xdr:pic>
      <xdr:nvPicPr>
        <xdr:cNvPr id="2" name="Afbeelding 1">
          <a:extLst>
            <a:ext uri="{FF2B5EF4-FFF2-40B4-BE49-F238E27FC236}">
              <a16:creationId xmlns:a16="http://schemas.microsoft.com/office/drawing/2014/main" id="{E2FA184F-FB75-4731-BF2F-C3F93C8429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02522" cy="3124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Thijs01/Downloads/Begroting_DAEB_N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Giese01/AppData/Local/Microsoft/Windows/INetCache/Content.Outlook/EJ2CCOON/Begroting%20DAEB%20(N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Personeel"/>
      <sheetName val="Budget"/>
      <sheetName val="hulpsheets"/>
    </sheetNames>
    <sheetDataSet>
      <sheetData sheetId="0"/>
      <sheetData sheetId="1"/>
      <sheetData sheetId="2"/>
      <sheetData sheetId="3">
        <row r="1">
          <cell r="A1" t="str">
            <v>NFU</v>
          </cell>
          <cell r="J1" t="str">
            <v>Implementatie</v>
          </cell>
        </row>
        <row r="2">
          <cell r="J2" t="str">
            <v>Open Access publicatie</v>
          </cell>
        </row>
        <row r="3">
          <cell r="J3" t="str">
            <v>FAIRness</v>
          </cell>
        </row>
        <row r="4">
          <cell r="J4" t="str">
            <v>Gegevensbeheer</v>
          </cell>
        </row>
        <row r="5">
          <cell r="J5" t="str">
            <v>Standardisatie (SNOMED, LOINC, etc.)</v>
          </cell>
        </row>
        <row r="6">
          <cell r="J6" t="str">
            <v>Benchfee</v>
          </cell>
        </row>
        <row r="7">
          <cell r="J7" t="str">
            <v xml:space="preserve">Uitbesteding </v>
          </cell>
        </row>
        <row r="8">
          <cell r="J8" t="str">
            <v>Advies</v>
          </cell>
        </row>
        <row r="9">
          <cell r="J9" t="str">
            <v>Overig, graag (onderaan) nader toelichten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Personeel"/>
      <sheetName val="Budget"/>
      <sheetName val="hulpsheets"/>
    </sheetNames>
    <sheetDataSet>
      <sheetData sheetId="0"/>
      <sheetData sheetId="1"/>
      <sheetData sheetId="2"/>
      <sheetData sheetId="3">
        <row r="1">
          <cell r="A1" t="str">
            <v>NFU</v>
          </cell>
        </row>
        <row r="2">
          <cell r="A2" t="str">
            <v>VSNU</v>
          </cell>
        </row>
        <row r="3">
          <cell r="A3" t="str">
            <v>Overig</v>
          </cell>
        </row>
        <row r="14">
          <cell r="A14" t="str">
            <v>Aantal maanden</v>
          </cell>
          <cell r="B14" t="str">
            <v>Promovendus</v>
          </cell>
          <cell r="C14" t="str">
            <v>Sr.wet. Medewerker</v>
          </cell>
          <cell r="D14" t="str">
            <v>NWP-MBO</v>
          </cell>
          <cell r="E14" t="str">
            <v>NWP-HBO</v>
          </cell>
          <cell r="F14" t="str">
            <v>NWP-Academisch</v>
          </cell>
          <cell r="H14" t="str">
            <v>Aantal maanden</v>
          </cell>
          <cell r="I14" t="str">
            <v>Promovendus</v>
          </cell>
          <cell r="J14" t="str">
            <v>PostDoc</v>
          </cell>
          <cell r="K14" t="str">
            <v>(Arts) onderzoeker</v>
          </cell>
          <cell r="L14" t="str">
            <v>NWP-MBO</v>
          </cell>
          <cell r="M14" t="str">
            <v>NWP-HBO</v>
          </cell>
          <cell r="N14" t="str">
            <v>NWP-Academisch</v>
          </cell>
        </row>
        <row r="15">
          <cell r="A15">
            <v>1</v>
          </cell>
          <cell r="B15">
            <v>4000</v>
          </cell>
          <cell r="C15">
            <v>6255</v>
          </cell>
          <cell r="D15">
            <v>4659</v>
          </cell>
          <cell r="E15">
            <v>5600</v>
          </cell>
          <cell r="F15">
            <v>6700</v>
          </cell>
          <cell r="H15">
            <v>1</v>
          </cell>
          <cell r="I15">
            <v>4039</v>
          </cell>
          <cell r="J15">
            <v>6799</v>
          </cell>
          <cell r="K15">
            <v>5674</v>
          </cell>
          <cell r="L15">
            <v>4713</v>
          </cell>
          <cell r="M15">
            <v>5674</v>
          </cell>
          <cell r="N15">
            <v>6799</v>
          </cell>
        </row>
        <row r="16">
          <cell r="A16">
            <v>2</v>
          </cell>
          <cell r="B16">
            <v>8000</v>
          </cell>
          <cell r="C16">
            <v>12510</v>
          </cell>
          <cell r="D16">
            <v>9317</v>
          </cell>
          <cell r="E16">
            <v>11200</v>
          </cell>
          <cell r="F16">
            <v>13399</v>
          </cell>
          <cell r="H16">
            <v>2</v>
          </cell>
          <cell r="I16">
            <v>8078</v>
          </cell>
          <cell r="J16">
            <v>13599</v>
          </cell>
          <cell r="K16">
            <v>11349</v>
          </cell>
          <cell r="L16">
            <v>9425</v>
          </cell>
          <cell r="M16">
            <v>11349</v>
          </cell>
          <cell r="N16">
            <v>13599</v>
          </cell>
        </row>
        <row r="17">
          <cell r="A17">
            <v>3</v>
          </cell>
          <cell r="B17">
            <v>12000</v>
          </cell>
          <cell r="C17">
            <v>18765</v>
          </cell>
          <cell r="D17">
            <v>13976</v>
          </cell>
          <cell r="E17">
            <v>16799</v>
          </cell>
          <cell r="F17">
            <v>20099</v>
          </cell>
          <cell r="H17">
            <v>3</v>
          </cell>
          <cell r="I17">
            <v>12118</v>
          </cell>
          <cell r="J17">
            <v>20398</v>
          </cell>
          <cell r="K17">
            <v>17023</v>
          </cell>
          <cell r="L17">
            <v>14138</v>
          </cell>
          <cell r="M17">
            <v>17023</v>
          </cell>
          <cell r="N17">
            <v>20398</v>
          </cell>
        </row>
        <row r="18">
          <cell r="A18">
            <v>4</v>
          </cell>
          <cell r="B18">
            <v>16000</v>
          </cell>
          <cell r="C18">
            <v>25020</v>
          </cell>
          <cell r="D18">
            <v>18634</v>
          </cell>
          <cell r="E18">
            <v>22399</v>
          </cell>
          <cell r="F18">
            <v>26798</v>
          </cell>
          <cell r="H18">
            <v>4</v>
          </cell>
          <cell r="I18">
            <v>16157</v>
          </cell>
          <cell r="J18">
            <v>27197</v>
          </cell>
          <cell r="K18">
            <v>22697</v>
          </cell>
          <cell r="L18">
            <v>18850</v>
          </cell>
          <cell r="M18">
            <v>22697</v>
          </cell>
          <cell r="N18">
            <v>27197</v>
          </cell>
        </row>
        <row r="19">
          <cell r="A19">
            <v>5</v>
          </cell>
          <cell r="B19">
            <v>20000</v>
          </cell>
          <cell r="C19">
            <v>31275</v>
          </cell>
          <cell r="D19">
            <v>23293</v>
          </cell>
          <cell r="E19">
            <v>27999</v>
          </cell>
          <cell r="F19">
            <v>33498</v>
          </cell>
          <cell r="H19">
            <v>5</v>
          </cell>
          <cell r="I19">
            <v>20196</v>
          </cell>
          <cell r="J19">
            <v>33997</v>
          </cell>
          <cell r="K19">
            <v>28371</v>
          </cell>
          <cell r="L19">
            <v>23563</v>
          </cell>
          <cell r="M19">
            <v>28371</v>
          </cell>
          <cell r="N19">
            <v>33997</v>
          </cell>
        </row>
        <row r="20">
          <cell r="A20">
            <v>6</v>
          </cell>
          <cell r="B20">
            <v>24001</v>
          </cell>
          <cell r="C20">
            <v>37530</v>
          </cell>
          <cell r="D20">
            <v>27952</v>
          </cell>
          <cell r="E20">
            <v>33599</v>
          </cell>
          <cell r="F20">
            <v>40197</v>
          </cell>
          <cell r="H20">
            <v>6</v>
          </cell>
          <cell r="I20">
            <v>24235</v>
          </cell>
          <cell r="J20">
            <v>40796</v>
          </cell>
          <cell r="K20">
            <v>34046</v>
          </cell>
          <cell r="L20">
            <v>28276</v>
          </cell>
          <cell r="M20">
            <v>34046</v>
          </cell>
          <cell r="N20">
            <v>40796</v>
          </cell>
        </row>
        <row r="21">
          <cell r="A21">
            <v>7</v>
          </cell>
          <cell r="B21">
            <v>28001</v>
          </cell>
          <cell r="C21">
            <v>43785</v>
          </cell>
          <cell r="D21">
            <v>32610</v>
          </cell>
          <cell r="E21">
            <v>39198</v>
          </cell>
          <cell r="F21">
            <v>46897</v>
          </cell>
          <cell r="H21">
            <v>7</v>
          </cell>
          <cell r="I21">
            <v>28274</v>
          </cell>
          <cell r="J21">
            <v>47595</v>
          </cell>
          <cell r="K21">
            <v>39720</v>
          </cell>
          <cell r="L21">
            <v>32988</v>
          </cell>
          <cell r="M21">
            <v>39720</v>
          </cell>
          <cell r="N21">
            <v>47595</v>
          </cell>
        </row>
        <row r="22">
          <cell r="A22">
            <v>8</v>
          </cell>
          <cell r="B22">
            <v>32001</v>
          </cell>
          <cell r="C22">
            <v>50040</v>
          </cell>
          <cell r="D22">
            <v>37269</v>
          </cell>
          <cell r="E22">
            <v>44798</v>
          </cell>
          <cell r="F22">
            <v>53596</v>
          </cell>
          <cell r="H22">
            <v>8</v>
          </cell>
          <cell r="I22">
            <v>32313</v>
          </cell>
          <cell r="J22">
            <v>54395</v>
          </cell>
          <cell r="K22">
            <v>45394</v>
          </cell>
          <cell r="L22">
            <v>37701</v>
          </cell>
          <cell r="M22">
            <v>45394</v>
          </cell>
          <cell r="N22">
            <v>54395</v>
          </cell>
        </row>
        <row r="23">
          <cell r="A23">
            <v>9</v>
          </cell>
          <cell r="B23">
            <v>36001</v>
          </cell>
          <cell r="C23">
            <v>56295</v>
          </cell>
          <cell r="D23">
            <v>41927</v>
          </cell>
          <cell r="E23">
            <v>50398</v>
          </cell>
          <cell r="F23">
            <v>60296</v>
          </cell>
          <cell r="H23">
            <v>9</v>
          </cell>
          <cell r="I23">
            <v>36353</v>
          </cell>
          <cell r="J23">
            <v>61194</v>
          </cell>
          <cell r="K23">
            <v>51068</v>
          </cell>
          <cell r="L23">
            <v>42413</v>
          </cell>
          <cell r="M23">
            <v>51068</v>
          </cell>
          <cell r="N23">
            <v>61194</v>
          </cell>
        </row>
        <row r="24">
          <cell r="A24">
            <v>10</v>
          </cell>
          <cell r="B24">
            <v>40001</v>
          </cell>
          <cell r="C24">
            <v>62550</v>
          </cell>
          <cell r="D24">
            <v>46586</v>
          </cell>
          <cell r="E24">
            <v>55998</v>
          </cell>
          <cell r="F24">
            <v>66995</v>
          </cell>
          <cell r="H24">
            <v>10</v>
          </cell>
          <cell r="I24">
            <v>40392</v>
          </cell>
          <cell r="J24">
            <v>67993</v>
          </cell>
          <cell r="K24">
            <v>56743</v>
          </cell>
          <cell r="L24">
            <v>47126</v>
          </cell>
          <cell r="M24">
            <v>56743</v>
          </cell>
          <cell r="N24">
            <v>67993</v>
          </cell>
        </row>
        <row r="25">
          <cell r="A25">
            <v>11</v>
          </cell>
          <cell r="B25">
            <v>44001</v>
          </cell>
          <cell r="C25">
            <v>68805</v>
          </cell>
          <cell r="D25">
            <v>51244</v>
          </cell>
          <cell r="E25">
            <v>61597</v>
          </cell>
          <cell r="F25">
            <v>73695</v>
          </cell>
          <cell r="H25">
            <v>11</v>
          </cell>
          <cell r="I25">
            <v>44431</v>
          </cell>
          <cell r="J25">
            <v>74793</v>
          </cell>
          <cell r="K25">
            <v>62417</v>
          </cell>
          <cell r="L25">
            <v>51838</v>
          </cell>
          <cell r="M25">
            <v>62417</v>
          </cell>
          <cell r="N25">
            <v>74793</v>
          </cell>
        </row>
        <row r="26">
          <cell r="A26">
            <v>12</v>
          </cell>
          <cell r="B26">
            <v>52001</v>
          </cell>
          <cell r="C26">
            <v>81315</v>
          </cell>
          <cell r="D26">
            <v>60562</v>
          </cell>
          <cell r="E26">
            <v>72797</v>
          </cell>
          <cell r="F26">
            <v>87093</v>
          </cell>
          <cell r="H26">
            <v>12</v>
          </cell>
          <cell r="I26">
            <v>52509</v>
          </cell>
          <cell r="J26">
            <v>88391</v>
          </cell>
          <cell r="K26">
            <v>73765</v>
          </cell>
          <cell r="L26">
            <v>61264</v>
          </cell>
          <cell r="M26">
            <v>73765</v>
          </cell>
          <cell r="N26">
            <v>88391</v>
          </cell>
        </row>
        <row r="27">
          <cell r="A27">
            <v>13</v>
          </cell>
          <cell r="B27">
            <v>57220</v>
          </cell>
          <cell r="C27">
            <v>88248</v>
          </cell>
          <cell r="D27">
            <v>65726</v>
          </cell>
          <cell r="E27">
            <v>79004</v>
          </cell>
          <cell r="F27">
            <v>94519</v>
          </cell>
          <cell r="H27">
            <v>13</v>
          </cell>
          <cell r="I27">
            <v>57780</v>
          </cell>
          <cell r="J27">
            <v>95916</v>
          </cell>
          <cell r="K27">
            <v>80045</v>
          </cell>
          <cell r="L27">
            <v>66479</v>
          </cell>
          <cell r="M27">
            <v>80045</v>
          </cell>
          <cell r="N27">
            <v>95916</v>
          </cell>
        </row>
        <row r="28">
          <cell r="A28">
            <v>14</v>
          </cell>
          <cell r="B28">
            <v>62438</v>
          </cell>
          <cell r="C28">
            <v>95181</v>
          </cell>
          <cell r="D28">
            <v>70889</v>
          </cell>
          <cell r="E28">
            <v>85211</v>
          </cell>
          <cell r="F28">
            <v>101945</v>
          </cell>
          <cell r="H28">
            <v>14</v>
          </cell>
          <cell r="I28">
            <v>63052</v>
          </cell>
          <cell r="J28">
            <v>103440</v>
          </cell>
          <cell r="K28">
            <v>86324</v>
          </cell>
          <cell r="L28">
            <v>71695</v>
          </cell>
          <cell r="M28">
            <v>86324</v>
          </cell>
          <cell r="N28">
            <v>103440</v>
          </cell>
        </row>
        <row r="29">
          <cell r="A29">
            <v>15</v>
          </cell>
          <cell r="B29">
            <v>67657</v>
          </cell>
          <cell r="C29">
            <v>102115</v>
          </cell>
          <cell r="D29">
            <v>76053</v>
          </cell>
          <cell r="E29">
            <v>91418</v>
          </cell>
          <cell r="F29">
            <v>109371</v>
          </cell>
          <cell r="H29">
            <v>15</v>
          </cell>
          <cell r="I29">
            <v>68323</v>
          </cell>
          <cell r="J29">
            <v>110965</v>
          </cell>
          <cell r="K29">
            <v>92604</v>
          </cell>
          <cell r="L29">
            <v>76910</v>
          </cell>
          <cell r="M29">
            <v>92604</v>
          </cell>
          <cell r="N29">
            <v>110965</v>
          </cell>
        </row>
        <row r="30">
          <cell r="A30">
            <v>16</v>
          </cell>
          <cell r="B30">
            <v>72875</v>
          </cell>
          <cell r="C30">
            <v>109048</v>
          </cell>
          <cell r="D30">
            <v>81216</v>
          </cell>
          <cell r="E30">
            <v>97624</v>
          </cell>
          <cell r="F30">
            <v>116796</v>
          </cell>
          <cell r="H30">
            <v>16</v>
          </cell>
          <cell r="I30">
            <v>73595</v>
          </cell>
          <cell r="J30">
            <v>118490</v>
          </cell>
          <cell r="K30">
            <v>98883</v>
          </cell>
          <cell r="L30">
            <v>82125</v>
          </cell>
          <cell r="M30">
            <v>98883</v>
          </cell>
          <cell r="N30">
            <v>118490</v>
          </cell>
        </row>
        <row r="31">
          <cell r="A31">
            <v>17</v>
          </cell>
          <cell r="B31">
            <v>78094</v>
          </cell>
          <cell r="C31">
            <v>115981</v>
          </cell>
          <cell r="D31">
            <v>86380</v>
          </cell>
          <cell r="E31">
            <v>103831</v>
          </cell>
          <cell r="F31">
            <v>124222</v>
          </cell>
          <cell r="H31">
            <v>17</v>
          </cell>
          <cell r="I31">
            <v>78866</v>
          </cell>
          <cell r="J31">
            <v>126014</v>
          </cell>
          <cell r="K31">
            <v>105163</v>
          </cell>
          <cell r="L31">
            <v>87340</v>
          </cell>
          <cell r="M31">
            <v>105163</v>
          </cell>
          <cell r="N31">
            <v>126014</v>
          </cell>
        </row>
        <row r="32">
          <cell r="A32">
            <v>18</v>
          </cell>
          <cell r="B32">
            <v>83312</v>
          </cell>
          <cell r="C32">
            <v>122914</v>
          </cell>
          <cell r="D32">
            <v>91544</v>
          </cell>
          <cell r="E32">
            <v>110038</v>
          </cell>
          <cell r="F32">
            <v>131648</v>
          </cell>
          <cell r="H32">
            <v>18</v>
          </cell>
          <cell r="I32">
            <v>84138</v>
          </cell>
          <cell r="J32">
            <v>133539</v>
          </cell>
          <cell r="K32">
            <v>111442</v>
          </cell>
          <cell r="L32">
            <v>92556</v>
          </cell>
          <cell r="M32">
            <v>111442</v>
          </cell>
          <cell r="N32">
            <v>133539</v>
          </cell>
        </row>
        <row r="33">
          <cell r="A33">
            <v>19</v>
          </cell>
          <cell r="B33">
            <v>88531</v>
          </cell>
          <cell r="C33">
            <v>129847</v>
          </cell>
          <cell r="D33">
            <v>96707</v>
          </cell>
          <cell r="E33">
            <v>116245</v>
          </cell>
          <cell r="F33">
            <v>139074</v>
          </cell>
          <cell r="H33">
            <v>19</v>
          </cell>
          <cell r="I33">
            <v>89409</v>
          </cell>
          <cell r="J33">
            <v>141064</v>
          </cell>
          <cell r="K33">
            <v>117722</v>
          </cell>
          <cell r="L33">
            <v>97771</v>
          </cell>
          <cell r="M33">
            <v>117722</v>
          </cell>
          <cell r="N33">
            <v>141064</v>
          </cell>
        </row>
        <row r="34">
          <cell r="A34">
            <v>20</v>
          </cell>
          <cell r="B34">
            <v>93749</v>
          </cell>
          <cell r="C34">
            <v>136780</v>
          </cell>
          <cell r="D34">
            <v>101871</v>
          </cell>
          <cell r="E34">
            <v>122452</v>
          </cell>
          <cell r="F34">
            <v>146500</v>
          </cell>
          <cell r="H34">
            <v>20</v>
          </cell>
          <cell r="I34">
            <v>94680</v>
          </cell>
          <cell r="J34">
            <v>148588</v>
          </cell>
          <cell r="K34">
            <v>124001</v>
          </cell>
          <cell r="L34">
            <v>102986</v>
          </cell>
          <cell r="M34">
            <v>124001</v>
          </cell>
          <cell r="N34">
            <v>148588</v>
          </cell>
        </row>
        <row r="35">
          <cell r="A35">
            <v>21</v>
          </cell>
          <cell r="B35">
            <v>98968</v>
          </cell>
          <cell r="C35">
            <v>143714</v>
          </cell>
          <cell r="D35">
            <v>107034</v>
          </cell>
          <cell r="E35">
            <v>128659</v>
          </cell>
          <cell r="F35">
            <v>153926</v>
          </cell>
          <cell r="H35">
            <v>21</v>
          </cell>
          <cell r="I35">
            <v>99952</v>
          </cell>
          <cell r="J35">
            <v>156113</v>
          </cell>
          <cell r="K35">
            <v>130281</v>
          </cell>
          <cell r="L35">
            <v>108201</v>
          </cell>
          <cell r="M35">
            <v>130281</v>
          </cell>
          <cell r="N35">
            <v>156113</v>
          </cell>
        </row>
        <row r="36">
          <cell r="A36">
            <v>22</v>
          </cell>
          <cell r="B36">
            <v>104186</v>
          </cell>
          <cell r="C36">
            <v>150647</v>
          </cell>
          <cell r="D36">
            <v>112198</v>
          </cell>
          <cell r="E36">
            <v>134865</v>
          </cell>
          <cell r="F36">
            <v>161351</v>
          </cell>
          <cell r="H36">
            <v>22</v>
          </cell>
          <cell r="I36">
            <v>105223</v>
          </cell>
          <cell r="J36">
            <v>163638</v>
          </cell>
          <cell r="K36">
            <v>136560</v>
          </cell>
          <cell r="L36">
            <v>113417</v>
          </cell>
          <cell r="M36">
            <v>136560</v>
          </cell>
          <cell r="N36">
            <v>163638</v>
          </cell>
        </row>
        <row r="37">
          <cell r="A37">
            <v>23</v>
          </cell>
          <cell r="B37">
            <v>109405</v>
          </cell>
          <cell r="C37">
            <v>157580</v>
          </cell>
          <cell r="D37">
            <v>117361</v>
          </cell>
          <cell r="E37">
            <v>141072</v>
          </cell>
          <cell r="F37">
            <v>168777</v>
          </cell>
          <cell r="H37">
            <v>23</v>
          </cell>
          <cell r="I37">
            <v>110495</v>
          </cell>
          <cell r="J37">
            <v>171162</v>
          </cell>
          <cell r="K37">
            <v>142840</v>
          </cell>
          <cell r="L37">
            <v>118632</v>
          </cell>
          <cell r="M37">
            <v>142840</v>
          </cell>
          <cell r="N37">
            <v>171162</v>
          </cell>
        </row>
        <row r="38">
          <cell r="A38">
            <v>24</v>
          </cell>
          <cell r="B38">
            <v>114623</v>
          </cell>
          <cell r="C38">
            <v>164513</v>
          </cell>
          <cell r="D38">
            <v>122525</v>
          </cell>
          <cell r="E38">
            <v>147279</v>
          </cell>
          <cell r="F38">
            <v>176203</v>
          </cell>
          <cell r="H38">
            <v>24</v>
          </cell>
          <cell r="I38">
            <v>115766</v>
          </cell>
          <cell r="J38">
            <v>178687</v>
          </cell>
          <cell r="K38">
            <v>149119</v>
          </cell>
          <cell r="L38">
            <v>123847</v>
          </cell>
          <cell r="M38">
            <v>149119</v>
          </cell>
          <cell r="N38">
            <v>178687</v>
          </cell>
        </row>
        <row r="39">
          <cell r="A39">
            <v>25</v>
          </cell>
          <cell r="B39">
            <v>120190</v>
          </cell>
          <cell r="C39">
            <v>171607</v>
          </cell>
          <cell r="D39">
            <v>127808</v>
          </cell>
          <cell r="E39">
            <v>153630</v>
          </cell>
          <cell r="F39">
            <v>183801</v>
          </cell>
          <cell r="H39">
            <v>25</v>
          </cell>
          <cell r="I39">
            <v>121386</v>
          </cell>
          <cell r="J39">
            <v>186374</v>
          </cell>
          <cell r="K39">
            <v>155534</v>
          </cell>
          <cell r="L39">
            <v>129175</v>
          </cell>
          <cell r="M39">
            <v>155534</v>
          </cell>
          <cell r="N39">
            <v>186374</v>
          </cell>
        </row>
        <row r="40">
          <cell r="A40">
            <v>26</v>
          </cell>
          <cell r="B40">
            <v>125756</v>
          </cell>
          <cell r="C40">
            <v>178700</v>
          </cell>
          <cell r="D40">
            <v>133092</v>
          </cell>
          <cell r="E40">
            <v>159980</v>
          </cell>
          <cell r="F40">
            <v>191399</v>
          </cell>
          <cell r="H40">
            <v>26</v>
          </cell>
          <cell r="I40">
            <v>127007</v>
          </cell>
          <cell r="J40">
            <v>194060</v>
          </cell>
          <cell r="K40">
            <v>161949</v>
          </cell>
          <cell r="L40">
            <v>134502</v>
          </cell>
          <cell r="M40">
            <v>161949</v>
          </cell>
          <cell r="N40">
            <v>194060</v>
          </cell>
        </row>
        <row r="41">
          <cell r="A41">
            <v>27</v>
          </cell>
          <cell r="B41">
            <v>131323</v>
          </cell>
          <cell r="C41">
            <v>185794</v>
          </cell>
          <cell r="D41">
            <v>138375</v>
          </cell>
          <cell r="E41">
            <v>166331</v>
          </cell>
          <cell r="F41">
            <v>198996</v>
          </cell>
          <cell r="H41">
            <v>27</v>
          </cell>
          <cell r="I41">
            <v>132627</v>
          </cell>
          <cell r="J41">
            <v>201747</v>
          </cell>
          <cell r="K41">
            <v>168363</v>
          </cell>
          <cell r="L41">
            <v>139830</v>
          </cell>
          <cell r="M41">
            <v>168363</v>
          </cell>
          <cell r="N41">
            <v>201747</v>
          </cell>
        </row>
        <row r="42">
          <cell r="A42">
            <v>28</v>
          </cell>
          <cell r="B42">
            <v>136890</v>
          </cell>
          <cell r="C42">
            <v>192888</v>
          </cell>
          <cell r="D42">
            <v>143658</v>
          </cell>
          <cell r="E42">
            <v>172681</v>
          </cell>
          <cell r="F42">
            <v>206594</v>
          </cell>
          <cell r="H42">
            <v>28</v>
          </cell>
          <cell r="I42">
            <v>138247</v>
          </cell>
          <cell r="J42">
            <v>209433</v>
          </cell>
          <cell r="K42">
            <v>174778</v>
          </cell>
          <cell r="L42">
            <v>145157</v>
          </cell>
          <cell r="M42">
            <v>174778</v>
          </cell>
          <cell r="N42">
            <v>209433</v>
          </cell>
        </row>
        <row r="43">
          <cell r="A43">
            <v>29</v>
          </cell>
          <cell r="B43">
            <v>142456</v>
          </cell>
          <cell r="C43">
            <v>199981</v>
          </cell>
          <cell r="D43">
            <v>148941</v>
          </cell>
          <cell r="E43">
            <v>179032</v>
          </cell>
          <cell r="F43">
            <v>214192</v>
          </cell>
          <cell r="H43">
            <v>29</v>
          </cell>
          <cell r="I43">
            <v>143867</v>
          </cell>
          <cell r="J43">
            <v>217120</v>
          </cell>
          <cell r="K43">
            <v>181193</v>
          </cell>
          <cell r="L43">
            <v>150485</v>
          </cell>
          <cell r="M43">
            <v>181193</v>
          </cell>
          <cell r="N43">
            <v>217120</v>
          </cell>
        </row>
        <row r="44">
          <cell r="A44">
            <v>30</v>
          </cell>
          <cell r="B44">
            <v>148023</v>
          </cell>
          <cell r="C44">
            <v>207075</v>
          </cell>
          <cell r="D44">
            <v>154225</v>
          </cell>
          <cell r="E44">
            <v>185383</v>
          </cell>
          <cell r="F44">
            <v>221790</v>
          </cell>
          <cell r="H44">
            <v>30</v>
          </cell>
          <cell r="I44">
            <v>149488</v>
          </cell>
          <cell r="J44">
            <v>224807</v>
          </cell>
          <cell r="K44">
            <v>187608</v>
          </cell>
          <cell r="L44">
            <v>155813</v>
          </cell>
          <cell r="M44">
            <v>187608</v>
          </cell>
          <cell r="N44">
            <v>224807</v>
          </cell>
        </row>
        <row r="45">
          <cell r="A45">
            <v>31</v>
          </cell>
          <cell r="B45">
            <v>153590</v>
          </cell>
          <cell r="C45">
            <v>214169</v>
          </cell>
          <cell r="D45">
            <v>159508</v>
          </cell>
          <cell r="E45">
            <v>191733</v>
          </cell>
          <cell r="F45">
            <v>229387</v>
          </cell>
          <cell r="H45">
            <v>31</v>
          </cell>
          <cell r="I45">
            <v>155108</v>
          </cell>
          <cell r="J45">
            <v>232493</v>
          </cell>
          <cell r="K45">
            <v>194022</v>
          </cell>
          <cell r="L45">
            <v>161140</v>
          </cell>
          <cell r="M45">
            <v>194022</v>
          </cell>
          <cell r="N45">
            <v>232493</v>
          </cell>
        </row>
        <row r="46">
          <cell r="A46">
            <v>32</v>
          </cell>
          <cell r="B46">
            <v>159156</v>
          </cell>
          <cell r="C46">
            <v>221262</v>
          </cell>
          <cell r="D46">
            <v>164791</v>
          </cell>
          <cell r="E46">
            <v>198084</v>
          </cell>
          <cell r="F46">
            <v>236985</v>
          </cell>
          <cell r="H46">
            <v>32</v>
          </cell>
          <cell r="I46">
            <v>160728</v>
          </cell>
          <cell r="J46">
            <v>240180</v>
          </cell>
          <cell r="K46">
            <v>200437</v>
          </cell>
          <cell r="L46">
            <v>166468</v>
          </cell>
          <cell r="M46">
            <v>200437</v>
          </cell>
          <cell r="N46">
            <v>240180</v>
          </cell>
        </row>
        <row r="47">
          <cell r="A47">
            <v>33</v>
          </cell>
          <cell r="B47">
            <v>164723</v>
          </cell>
          <cell r="C47">
            <v>228356</v>
          </cell>
          <cell r="D47">
            <v>170074</v>
          </cell>
          <cell r="E47">
            <v>204434</v>
          </cell>
          <cell r="F47">
            <v>244583</v>
          </cell>
          <cell r="H47">
            <v>33</v>
          </cell>
          <cell r="I47">
            <v>166348</v>
          </cell>
          <cell r="J47">
            <v>247866</v>
          </cell>
          <cell r="K47">
            <v>206852</v>
          </cell>
          <cell r="L47">
            <v>171795</v>
          </cell>
          <cell r="M47">
            <v>206852</v>
          </cell>
          <cell r="N47">
            <v>247866</v>
          </cell>
        </row>
        <row r="48">
          <cell r="A48">
            <v>34</v>
          </cell>
          <cell r="B48">
            <v>170290</v>
          </cell>
          <cell r="C48">
            <v>235450</v>
          </cell>
          <cell r="D48">
            <v>175358</v>
          </cell>
          <cell r="E48">
            <v>210785</v>
          </cell>
          <cell r="F48">
            <v>252181</v>
          </cell>
          <cell r="H48">
            <v>34</v>
          </cell>
          <cell r="I48">
            <v>171969</v>
          </cell>
          <cell r="J48">
            <v>255553</v>
          </cell>
          <cell r="K48">
            <v>213267</v>
          </cell>
          <cell r="L48">
            <v>177123</v>
          </cell>
          <cell r="M48">
            <v>213267</v>
          </cell>
          <cell r="N48">
            <v>255553</v>
          </cell>
        </row>
        <row r="49">
          <cell r="A49">
            <v>35</v>
          </cell>
          <cell r="B49">
            <v>175856</v>
          </cell>
          <cell r="C49">
            <v>242543</v>
          </cell>
          <cell r="D49">
            <v>180641</v>
          </cell>
          <cell r="E49">
            <v>217135</v>
          </cell>
          <cell r="F49">
            <v>259778</v>
          </cell>
          <cell r="H49">
            <v>35</v>
          </cell>
          <cell r="I49">
            <v>177589</v>
          </cell>
          <cell r="J49">
            <v>263239</v>
          </cell>
          <cell r="K49">
            <v>219681</v>
          </cell>
          <cell r="L49">
            <v>182450</v>
          </cell>
          <cell r="M49">
            <v>219681</v>
          </cell>
          <cell r="N49">
            <v>263239</v>
          </cell>
        </row>
        <row r="50">
          <cell r="A50">
            <v>36</v>
          </cell>
          <cell r="B50">
            <v>181423</v>
          </cell>
          <cell r="C50">
            <v>249637</v>
          </cell>
          <cell r="D50">
            <v>185924</v>
          </cell>
          <cell r="E50">
            <v>223486</v>
          </cell>
          <cell r="F50">
            <v>267376</v>
          </cell>
          <cell r="H50">
            <v>36</v>
          </cell>
          <cell r="I50">
            <v>183209</v>
          </cell>
          <cell r="J50">
            <v>270926</v>
          </cell>
          <cell r="K50">
            <v>226096</v>
          </cell>
          <cell r="L50">
            <v>187778</v>
          </cell>
          <cell r="M50">
            <v>226096</v>
          </cell>
          <cell r="N50">
            <v>270926</v>
          </cell>
        </row>
        <row r="51">
          <cell r="A51">
            <v>37</v>
          </cell>
          <cell r="B51">
            <v>187415</v>
          </cell>
          <cell r="C51">
            <v>256895</v>
          </cell>
          <cell r="D51">
            <v>191330</v>
          </cell>
          <cell r="E51">
            <v>229984</v>
          </cell>
          <cell r="F51">
            <v>275150</v>
          </cell>
          <cell r="H51">
            <v>37</v>
          </cell>
          <cell r="I51">
            <v>189246</v>
          </cell>
          <cell r="J51">
            <v>278778</v>
          </cell>
          <cell r="K51">
            <v>232649</v>
          </cell>
          <cell r="L51">
            <v>193220</v>
          </cell>
          <cell r="M51">
            <v>232649</v>
          </cell>
          <cell r="N51">
            <v>278778</v>
          </cell>
        </row>
        <row r="52">
          <cell r="A52">
            <v>38</v>
          </cell>
          <cell r="B52">
            <v>193407</v>
          </cell>
          <cell r="C52">
            <v>264153</v>
          </cell>
          <cell r="D52">
            <v>196735</v>
          </cell>
          <cell r="E52">
            <v>236481</v>
          </cell>
          <cell r="F52">
            <v>282923</v>
          </cell>
          <cell r="H52">
            <v>38</v>
          </cell>
          <cell r="I52">
            <v>195282</v>
          </cell>
          <cell r="J52">
            <v>286630</v>
          </cell>
          <cell r="K52">
            <v>239202</v>
          </cell>
          <cell r="L52">
            <v>198663</v>
          </cell>
          <cell r="M52">
            <v>239202</v>
          </cell>
          <cell r="N52">
            <v>286630</v>
          </cell>
        </row>
        <row r="53">
          <cell r="A53">
            <v>39</v>
          </cell>
          <cell r="B53">
            <v>199399</v>
          </cell>
          <cell r="C53">
            <v>271411</v>
          </cell>
          <cell r="D53">
            <v>202141</v>
          </cell>
          <cell r="E53">
            <v>242979</v>
          </cell>
          <cell r="F53">
            <v>290697</v>
          </cell>
          <cell r="H53">
            <v>39</v>
          </cell>
          <cell r="I53">
            <v>201319</v>
          </cell>
          <cell r="J53">
            <v>294483</v>
          </cell>
          <cell r="K53">
            <v>245755</v>
          </cell>
          <cell r="L53">
            <v>204105</v>
          </cell>
          <cell r="M53">
            <v>245755</v>
          </cell>
          <cell r="N53">
            <v>294483</v>
          </cell>
        </row>
        <row r="54">
          <cell r="A54">
            <v>40</v>
          </cell>
          <cell r="B54">
            <v>205391</v>
          </cell>
          <cell r="C54">
            <v>278668</v>
          </cell>
          <cell r="D54">
            <v>207546</v>
          </cell>
          <cell r="E54">
            <v>249476</v>
          </cell>
          <cell r="F54">
            <v>298471</v>
          </cell>
          <cell r="H54">
            <v>40</v>
          </cell>
          <cell r="I54">
            <v>207356</v>
          </cell>
          <cell r="J54">
            <v>302335</v>
          </cell>
          <cell r="K54">
            <v>252308</v>
          </cell>
          <cell r="L54">
            <v>209547</v>
          </cell>
          <cell r="M54">
            <v>252308</v>
          </cell>
          <cell r="N54">
            <v>302335</v>
          </cell>
        </row>
        <row r="55">
          <cell r="A55">
            <v>41</v>
          </cell>
          <cell r="B55">
            <v>211383</v>
          </cell>
          <cell r="C55">
            <v>285926</v>
          </cell>
          <cell r="D55">
            <v>212952</v>
          </cell>
          <cell r="E55">
            <v>255974</v>
          </cell>
          <cell r="F55">
            <v>306244</v>
          </cell>
          <cell r="H55">
            <v>41</v>
          </cell>
          <cell r="I55">
            <v>213392</v>
          </cell>
          <cell r="J55">
            <v>310187</v>
          </cell>
          <cell r="K55">
            <v>258861</v>
          </cell>
          <cell r="L55">
            <v>214989</v>
          </cell>
          <cell r="M55">
            <v>258861</v>
          </cell>
          <cell r="N55">
            <v>310187</v>
          </cell>
        </row>
        <row r="56">
          <cell r="A56">
            <v>42</v>
          </cell>
          <cell r="B56">
            <v>217376</v>
          </cell>
          <cell r="C56">
            <v>293184</v>
          </cell>
          <cell r="D56">
            <v>218357</v>
          </cell>
          <cell r="E56">
            <v>262472</v>
          </cell>
          <cell r="F56">
            <v>314018</v>
          </cell>
          <cell r="H56">
            <v>42</v>
          </cell>
          <cell r="I56">
            <v>219429</v>
          </cell>
          <cell r="J56">
            <v>318039</v>
          </cell>
          <cell r="K56">
            <v>265414</v>
          </cell>
          <cell r="L56">
            <v>220432</v>
          </cell>
          <cell r="M56">
            <v>265414</v>
          </cell>
          <cell r="N56">
            <v>318039</v>
          </cell>
        </row>
        <row r="57">
          <cell r="A57">
            <v>43</v>
          </cell>
          <cell r="B57">
            <v>223368</v>
          </cell>
          <cell r="C57">
            <v>300442</v>
          </cell>
          <cell r="D57">
            <v>223763</v>
          </cell>
          <cell r="E57">
            <v>268969</v>
          </cell>
          <cell r="F57">
            <v>321792</v>
          </cell>
          <cell r="H57">
            <v>43</v>
          </cell>
          <cell r="I57">
            <v>225466</v>
          </cell>
          <cell r="J57">
            <v>325891</v>
          </cell>
          <cell r="K57">
            <v>271966</v>
          </cell>
          <cell r="L57">
            <v>225874</v>
          </cell>
          <cell r="M57">
            <v>271966</v>
          </cell>
          <cell r="N57">
            <v>325891</v>
          </cell>
        </row>
        <row r="58">
          <cell r="A58">
            <v>44</v>
          </cell>
          <cell r="B58">
            <v>229360</v>
          </cell>
          <cell r="C58">
            <v>307700</v>
          </cell>
          <cell r="D58">
            <v>229168</v>
          </cell>
          <cell r="E58">
            <v>275467</v>
          </cell>
          <cell r="F58">
            <v>329565</v>
          </cell>
          <cell r="H58">
            <v>44</v>
          </cell>
          <cell r="I58">
            <v>231502</v>
          </cell>
          <cell r="J58">
            <v>333743</v>
          </cell>
          <cell r="K58">
            <v>278519</v>
          </cell>
          <cell r="L58">
            <v>231316</v>
          </cell>
          <cell r="M58">
            <v>278519</v>
          </cell>
          <cell r="N58">
            <v>333743</v>
          </cell>
        </row>
        <row r="59">
          <cell r="A59">
            <v>45</v>
          </cell>
          <cell r="B59">
            <v>235352</v>
          </cell>
          <cell r="C59">
            <v>314958</v>
          </cell>
          <cell r="D59">
            <v>234574</v>
          </cell>
          <cell r="E59">
            <v>281964</v>
          </cell>
          <cell r="F59">
            <v>337339</v>
          </cell>
          <cell r="H59">
            <v>45</v>
          </cell>
          <cell r="I59">
            <v>237539</v>
          </cell>
          <cell r="J59">
            <v>341596</v>
          </cell>
          <cell r="K59">
            <v>285072</v>
          </cell>
          <cell r="L59">
            <v>236758</v>
          </cell>
          <cell r="M59">
            <v>285072</v>
          </cell>
          <cell r="N59">
            <v>341496</v>
          </cell>
        </row>
        <row r="60">
          <cell r="A60">
            <v>46</v>
          </cell>
          <cell r="B60">
            <v>241344</v>
          </cell>
          <cell r="C60">
            <v>322215</v>
          </cell>
          <cell r="D60">
            <v>239979</v>
          </cell>
          <cell r="E60">
            <v>288462</v>
          </cell>
          <cell r="F60">
            <v>345113</v>
          </cell>
          <cell r="H60">
            <v>46</v>
          </cell>
          <cell r="I60">
            <v>243576</v>
          </cell>
          <cell r="J60">
            <v>349448</v>
          </cell>
          <cell r="K60">
            <v>291625</v>
          </cell>
          <cell r="L60">
            <v>242201</v>
          </cell>
          <cell r="M60">
            <v>291625</v>
          </cell>
          <cell r="N60">
            <v>349448</v>
          </cell>
        </row>
        <row r="61">
          <cell r="A61">
            <v>47</v>
          </cell>
          <cell r="B61">
            <v>247336</v>
          </cell>
          <cell r="C61">
            <v>329473</v>
          </cell>
          <cell r="D61">
            <v>245385</v>
          </cell>
          <cell r="E61">
            <v>294959</v>
          </cell>
          <cell r="F61">
            <v>352886</v>
          </cell>
          <cell r="H61">
            <v>47</v>
          </cell>
          <cell r="I61">
            <v>249612</v>
          </cell>
          <cell r="J61">
            <v>357300</v>
          </cell>
          <cell r="K61">
            <v>298178</v>
          </cell>
          <cell r="L61">
            <v>247643</v>
          </cell>
          <cell r="M61">
            <v>298178</v>
          </cell>
          <cell r="N61">
            <v>357300</v>
          </cell>
        </row>
        <row r="62">
          <cell r="A62">
            <v>48</v>
          </cell>
          <cell r="B62">
            <v>253328</v>
          </cell>
          <cell r="C62">
            <v>336731</v>
          </cell>
          <cell r="D62">
            <v>250790</v>
          </cell>
          <cell r="E62">
            <v>301457</v>
          </cell>
          <cell r="F62">
            <v>360660</v>
          </cell>
          <cell r="H62">
            <v>48</v>
          </cell>
          <cell r="I62">
            <v>255649</v>
          </cell>
          <cell r="J62">
            <v>365152</v>
          </cell>
          <cell r="K62">
            <v>304731</v>
          </cell>
          <cell r="L62">
            <v>253085</v>
          </cell>
          <cell r="M62">
            <v>304731</v>
          </cell>
          <cell r="N62">
            <v>365152</v>
          </cell>
        </row>
        <row r="63">
          <cell r="A63">
            <v>49</v>
          </cell>
          <cell r="B63">
            <v>259396</v>
          </cell>
          <cell r="C63">
            <v>344157</v>
          </cell>
          <cell r="D63">
            <v>256321</v>
          </cell>
          <cell r="E63">
            <v>308105</v>
          </cell>
          <cell r="F63">
            <v>368614</v>
          </cell>
          <cell r="H63">
            <v>49</v>
          </cell>
          <cell r="I63">
            <v>261753</v>
          </cell>
          <cell r="J63">
            <v>373173</v>
          </cell>
          <cell r="K63">
            <v>311425</v>
          </cell>
          <cell r="L63">
            <v>258645</v>
          </cell>
          <cell r="M63">
            <v>311425</v>
          </cell>
          <cell r="N63">
            <v>373173</v>
          </cell>
        </row>
        <row r="64">
          <cell r="A64">
            <v>50</v>
          </cell>
          <cell r="B64">
            <v>265464</v>
          </cell>
          <cell r="C64">
            <v>351583</v>
          </cell>
          <cell r="D64">
            <v>261851</v>
          </cell>
          <cell r="E64">
            <v>314753</v>
          </cell>
          <cell r="F64">
            <v>376567</v>
          </cell>
          <cell r="H64">
            <v>50</v>
          </cell>
          <cell r="I64">
            <v>267857</v>
          </cell>
          <cell r="J64">
            <v>381195</v>
          </cell>
          <cell r="K64">
            <v>318119</v>
          </cell>
          <cell r="L64">
            <v>264204</v>
          </cell>
          <cell r="M64">
            <v>318119</v>
          </cell>
          <cell r="N64">
            <v>381195</v>
          </cell>
        </row>
        <row r="65">
          <cell r="A65">
            <v>51</v>
          </cell>
          <cell r="B65">
            <v>271532</v>
          </cell>
          <cell r="C65">
            <v>359009</v>
          </cell>
          <cell r="D65">
            <v>267382</v>
          </cell>
          <cell r="E65">
            <v>321401</v>
          </cell>
          <cell r="F65">
            <v>384521</v>
          </cell>
          <cell r="H65">
            <v>51</v>
          </cell>
          <cell r="I65">
            <v>273960</v>
          </cell>
          <cell r="J65">
            <v>389216</v>
          </cell>
          <cell r="K65">
            <v>324813</v>
          </cell>
          <cell r="L65">
            <v>269764</v>
          </cell>
          <cell r="M65">
            <v>324813</v>
          </cell>
          <cell r="N65">
            <v>389216</v>
          </cell>
        </row>
        <row r="66">
          <cell r="A66">
            <v>52</v>
          </cell>
          <cell r="B66">
            <v>277600</v>
          </cell>
          <cell r="C66">
            <v>366434</v>
          </cell>
          <cell r="D66">
            <v>272913</v>
          </cell>
          <cell r="E66">
            <v>328049</v>
          </cell>
          <cell r="F66">
            <v>392474</v>
          </cell>
          <cell r="H66">
            <v>52</v>
          </cell>
          <cell r="I66">
            <v>280064</v>
          </cell>
          <cell r="J66">
            <v>397237</v>
          </cell>
          <cell r="K66">
            <v>331507</v>
          </cell>
          <cell r="L66">
            <v>275323</v>
          </cell>
          <cell r="M66">
            <v>331507</v>
          </cell>
          <cell r="N66">
            <v>397237</v>
          </cell>
        </row>
        <row r="67">
          <cell r="A67">
            <v>53</v>
          </cell>
          <cell r="B67">
            <v>283668</v>
          </cell>
          <cell r="C67">
            <v>373860</v>
          </cell>
          <cell r="D67">
            <v>278443</v>
          </cell>
          <cell r="E67">
            <v>334697</v>
          </cell>
          <cell r="F67">
            <v>400428</v>
          </cell>
          <cell r="H67">
            <v>53</v>
          </cell>
          <cell r="I67">
            <v>286168</v>
          </cell>
          <cell r="J67">
            <v>405258</v>
          </cell>
          <cell r="K67">
            <v>338201</v>
          </cell>
          <cell r="L67">
            <v>280883</v>
          </cell>
          <cell r="M67">
            <v>338201</v>
          </cell>
          <cell r="N67">
            <v>405258</v>
          </cell>
        </row>
        <row r="68">
          <cell r="A68">
            <v>54</v>
          </cell>
          <cell r="B68">
            <v>289736</v>
          </cell>
          <cell r="C68">
            <v>381286</v>
          </cell>
          <cell r="D68">
            <v>283974</v>
          </cell>
          <cell r="E68">
            <v>341345</v>
          </cell>
          <cell r="F68">
            <v>408381</v>
          </cell>
          <cell r="H68">
            <v>54</v>
          </cell>
          <cell r="I68">
            <v>292272</v>
          </cell>
          <cell r="J68">
            <v>413280</v>
          </cell>
          <cell r="K68">
            <v>344895</v>
          </cell>
          <cell r="L68">
            <v>286442</v>
          </cell>
          <cell r="M68">
            <v>344895</v>
          </cell>
          <cell r="N68">
            <v>413280</v>
          </cell>
        </row>
        <row r="69">
          <cell r="A69">
            <v>55</v>
          </cell>
          <cell r="B69">
            <v>295803</v>
          </cell>
          <cell r="C69">
            <v>388712</v>
          </cell>
          <cell r="D69">
            <v>289505</v>
          </cell>
          <cell r="E69">
            <v>347993</v>
          </cell>
          <cell r="F69">
            <v>416335</v>
          </cell>
          <cell r="H69">
            <v>55</v>
          </cell>
          <cell r="I69">
            <v>298375</v>
          </cell>
          <cell r="J69">
            <v>421301</v>
          </cell>
          <cell r="K69">
            <v>351589</v>
          </cell>
          <cell r="L69">
            <v>292002</v>
          </cell>
          <cell r="M69">
            <v>351589</v>
          </cell>
          <cell r="N69">
            <v>421301</v>
          </cell>
        </row>
        <row r="70">
          <cell r="A70">
            <v>56</v>
          </cell>
          <cell r="B70">
            <v>301871</v>
          </cell>
          <cell r="C70">
            <v>396138</v>
          </cell>
          <cell r="D70">
            <v>295035</v>
          </cell>
          <cell r="E70">
            <v>354641</v>
          </cell>
          <cell r="F70">
            <v>424288</v>
          </cell>
          <cell r="H70">
            <v>56</v>
          </cell>
          <cell r="I70">
            <v>304479</v>
          </cell>
          <cell r="J70">
            <v>429322</v>
          </cell>
          <cell r="K70">
            <v>358283</v>
          </cell>
          <cell r="L70">
            <v>297561</v>
          </cell>
          <cell r="M70">
            <v>358283</v>
          </cell>
          <cell r="N70">
            <v>429322</v>
          </cell>
        </row>
        <row r="71">
          <cell r="A71">
            <v>57</v>
          </cell>
          <cell r="B71">
            <v>307939</v>
          </cell>
          <cell r="C71">
            <v>403564</v>
          </cell>
          <cell r="D71">
            <v>300566</v>
          </cell>
          <cell r="E71">
            <v>361289</v>
          </cell>
          <cell r="F71">
            <v>432242</v>
          </cell>
          <cell r="H71">
            <v>57</v>
          </cell>
          <cell r="I71">
            <v>310583</v>
          </cell>
          <cell r="J71">
            <v>437343</v>
          </cell>
          <cell r="K71">
            <v>364977</v>
          </cell>
          <cell r="L71">
            <v>303121</v>
          </cell>
          <cell r="M71">
            <v>364977</v>
          </cell>
          <cell r="N71">
            <v>437343</v>
          </cell>
        </row>
        <row r="72">
          <cell r="A72">
            <v>58</v>
          </cell>
          <cell r="B72">
            <v>314007</v>
          </cell>
          <cell r="C72">
            <v>410989</v>
          </cell>
          <cell r="D72">
            <v>306097</v>
          </cell>
          <cell r="E72">
            <v>367937</v>
          </cell>
          <cell r="F72">
            <v>440195</v>
          </cell>
          <cell r="H72">
            <v>58</v>
          </cell>
          <cell r="I72">
            <v>316687</v>
          </cell>
          <cell r="J72">
            <v>445365</v>
          </cell>
          <cell r="K72">
            <v>371671</v>
          </cell>
          <cell r="L72">
            <v>308680</v>
          </cell>
          <cell r="M72">
            <v>371671</v>
          </cell>
          <cell r="N72">
            <v>445365</v>
          </cell>
        </row>
        <row r="73">
          <cell r="A73">
            <v>59</v>
          </cell>
          <cell r="B73">
            <v>320075</v>
          </cell>
          <cell r="C73">
            <v>418415</v>
          </cell>
          <cell r="D73">
            <v>311627</v>
          </cell>
          <cell r="E73">
            <v>374585</v>
          </cell>
          <cell r="F73">
            <v>448149</v>
          </cell>
          <cell r="H73">
            <v>59</v>
          </cell>
          <cell r="I73">
            <v>322790</v>
          </cell>
          <cell r="J73">
            <v>453386</v>
          </cell>
          <cell r="K73">
            <v>378365</v>
          </cell>
          <cell r="L73">
            <v>314240</v>
          </cell>
          <cell r="M73">
            <v>378365</v>
          </cell>
          <cell r="N73">
            <v>453386</v>
          </cell>
        </row>
        <row r="74">
          <cell r="A74">
            <v>60</v>
          </cell>
          <cell r="B74">
            <v>326143</v>
          </cell>
          <cell r="C74">
            <v>425841</v>
          </cell>
          <cell r="D74">
            <v>317158</v>
          </cell>
          <cell r="E74">
            <v>381233</v>
          </cell>
          <cell r="F74">
            <v>456102</v>
          </cell>
          <cell r="H74">
            <v>60</v>
          </cell>
          <cell r="I74">
            <v>328894</v>
          </cell>
          <cell r="J74">
            <v>461407</v>
          </cell>
          <cell r="K74">
            <v>385059</v>
          </cell>
          <cell r="L74">
            <v>319799</v>
          </cell>
          <cell r="M74">
            <v>385059</v>
          </cell>
          <cell r="N74">
            <v>461407</v>
          </cell>
        </row>
        <row r="75">
          <cell r="A75">
            <v>61</v>
          </cell>
          <cell r="B75">
            <v>332351</v>
          </cell>
          <cell r="C75">
            <v>433439</v>
          </cell>
          <cell r="D75">
            <v>322817</v>
          </cell>
          <cell r="E75">
            <v>388035</v>
          </cell>
          <cell r="F75">
            <v>464240</v>
          </cell>
          <cell r="H75">
            <v>61</v>
          </cell>
          <cell r="I75">
            <v>335129</v>
          </cell>
          <cell r="J75">
            <v>469601</v>
          </cell>
          <cell r="K75">
            <v>391897</v>
          </cell>
          <cell r="L75">
            <v>325478</v>
          </cell>
          <cell r="M75">
            <v>391897</v>
          </cell>
          <cell r="N75">
            <v>469601</v>
          </cell>
        </row>
        <row r="76">
          <cell r="A76">
            <v>62</v>
          </cell>
          <cell r="B76">
            <v>338560</v>
          </cell>
          <cell r="C76">
            <v>441036</v>
          </cell>
          <cell r="D76">
            <v>328475</v>
          </cell>
          <cell r="E76">
            <v>394837</v>
          </cell>
          <cell r="F76">
            <v>472377</v>
          </cell>
          <cell r="H76">
            <v>62</v>
          </cell>
          <cell r="I76">
            <v>341365</v>
          </cell>
          <cell r="J76">
            <v>477795</v>
          </cell>
          <cell r="K76">
            <v>398735</v>
          </cell>
          <cell r="L76">
            <v>331158</v>
          </cell>
          <cell r="M76">
            <v>398735</v>
          </cell>
          <cell r="N76">
            <v>477795</v>
          </cell>
        </row>
        <row r="77">
          <cell r="A77">
            <v>63</v>
          </cell>
          <cell r="B77">
            <v>344768</v>
          </cell>
          <cell r="C77">
            <v>448634</v>
          </cell>
          <cell r="D77">
            <v>334134</v>
          </cell>
          <cell r="E77">
            <v>401638</v>
          </cell>
          <cell r="F77">
            <v>480515</v>
          </cell>
          <cell r="H77">
            <v>63</v>
          </cell>
          <cell r="I77">
            <v>347600</v>
          </cell>
          <cell r="J77">
            <v>485989</v>
          </cell>
          <cell r="K77">
            <v>405573</v>
          </cell>
          <cell r="L77">
            <v>336837</v>
          </cell>
          <cell r="M77">
            <v>405573</v>
          </cell>
          <cell r="N77">
            <v>485989</v>
          </cell>
        </row>
        <row r="78">
          <cell r="A78">
            <v>64</v>
          </cell>
          <cell r="B78">
            <v>350976</v>
          </cell>
          <cell r="C78">
            <v>456232</v>
          </cell>
          <cell r="D78">
            <v>339792</v>
          </cell>
          <cell r="E78">
            <v>408440</v>
          </cell>
          <cell r="F78">
            <v>488653</v>
          </cell>
          <cell r="H78">
            <v>64</v>
          </cell>
          <cell r="I78">
            <v>353835</v>
          </cell>
          <cell r="J78">
            <v>494183</v>
          </cell>
          <cell r="K78">
            <v>412411</v>
          </cell>
          <cell r="L78">
            <v>342516</v>
          </cell>
          <cell r="M78">
            <v>412411</v>
          </cell>
          <cell r="N78">
            <v>494183</v>
          </cell>
        </row>
        <row r="79">
          <cell r="A79">
            <v>65</v>
          </cell>
          <cell r="B79">
            <v>357185</v>
          </cell>
          <cell r="C79">
            <v>463829</v>
          </cell>
          <cell r="D79">
            <v>345451</v>
          </cell>
          <cell r="E79">
            <v>415242</v>
          </cell>
          <cell r="F79">
            <v>496790</v>
          </cell>
          <cell r="H79">
            <v>65</v>
          </cell>
          <cell r="I79">
            <v>360070</v>
          </cell>
          <cell r="J79">
            <v>502377</v>
          </cell>
          <cell r="K79">
            <v>419249</v>
          </cell>
          <cell r="L79">
            <v>348195</v>
          </cell>
          <cell r="M79">
            <v>419249</v>
          </cell>
          <cell r="N79">
            <v>502377</v>
          </cell>
        </row>
        <row r="80">
          <cell r="A80">
            <v>66</v>
          </cell>
          <cell r="B80">
            <v>363393</v>
          </cell>
          <cell r="C80">
            <v>471427</v>
          </cell>
          <cell r="D80">
            <v>351110</v>
          </cell>
          <cell r="E80">
            <v>422044</v>
          </cell>
          <cell r="F80">
            <v>504928</v>
          </cell>
          <cell r="H80">
            <v>66</v>
          </cell>
          <cell r="I80">
            <v>366306</v>
          </cell>
          <cell r="J80">
            <v>510571</v>
          </cell>
          <cell r="K80">
            <v>426088</v>
          </cell>
          <cell r="L80">
            <v>353875</v>
          </cell>
          <cell r="M80">
            <v>426088</v>
          </cell>
          <cell r="N80">
            <v>510571</v>
          </cell>
        </row>
        <row r="81">
          <cell r="A81">
            <v>67</v>
          </cell>
          <cell r="B81">
            <v>369601</v>
          </cell>
          <cell r="C81">
            <v>479025</v>
          </cell>
          <cell r="D81">
            <v>356768</v>
          </cell>
          <cell r="E81">
            <v>428845</v>
          </cell>
          <cell r="F81">
            <v>513066</v>
          </cell>
          <cell r="H81">
            <v>67</v>
          </cell>
          <cell r="I81">
            <v>372541</v>
          </cell>
          <cell r="J81">
            <v>518764</v>
          </cell>
          <cell r="K81">
            <v>432926</v>
          </cell>
          <cell r="L81">
            <v>359554</v>
          </cell>
          <cell r="M81">
            <v>432926</v>
          </cell>
          <cell r="N81">
            <v>518764</v>
          </cell>
        </row>
        <row r="82">
          <cell r="A82">
            <v>68</v>
          </cell>
          <cell r="B82">
            <v>375810</v>
          </cell>
          <cell r="C82">
            <v>486622</v>
          </cell>
          <cell r="D82">
            <v>362427</v>
          </cell>
          <cell r="E82">
            <v>435647</v>
          </cell>
          <cell r="F82">
            <v>521203</v>
          </cell>
          <cell r="H82">
            <v>68</v>
          </cell>
          <cell r="I82">
            <v>378776</v>
          </cell>
          <cell r="J82">
            <v>526958</v>
          </cell>
          <cell r="K82">
            <v>439764</v>
          </cell>
          <cell r="L82">
            <v>365233</v>
          </cell>
          <cell r="M82">
            <v>439764</v>
          </cell>
          <cell r="N82">
            <v>526958</v>
          </cell>
        </row>
        <row r="83">
          <cell r="A83">
            <v>69</v>
          </cell>
          <cell r="B83">
            <v>382018</v>
          </cell>
          <cell r="C83">
            <v>494220</v>
          </cell>
          <cell r="D83">
            <v>368085</v>
          </cell>
          <cell r="E83">
            <v>442449</v>
          </cell>
          <cell r="F83">
            <v>529341</v>
          </cell>
          <cell r="H83">
            <v>69</v>
          </cell>
          <cell r="I83">
            <v>385011</v>
          </cell>
          <cell r="J83">
            <v>535152</v>
          </cell>
          <cell r="K83">
            <v>446602</v>
          </cell>
          <cell r="L83">
            <v>370912</v>
          </cell>
          <cell r="M83">
            <v>446602</v>
          </cell>
          <cell r="N83">
            <v>535152</v>
          </cell>
        </row>
        <row r="84">
          <cell r="A84">
            <v>70</v>
          </cell>
          <cell r="B84">
            <v>388226</v>
          </cell>
          <cell r="C84">
            <v>501818</v>
          </cell>
          <cell r="D84">
            <v>373744</v>
          </cell>
          <cell r="E84">
            <v>449251</v>
          </cell>
          <cell r="F84">
            <v>537479</v>
          </cell>
          <cell r="H84">
            <v>70</v>
          </cell>
          <cell r="I84">
            <v>391247</v>
          </cell>
          <cell r="J84">
            <v>543346</v>
          </cell>
          <cell r="K84">
            <v>453440</v>
          </cell>
          <cell r="L84">
            <v>376592</v>
          </cell>
          <cell r="M84">
            <v>453440</v>
          </cell>
          <cell r="N84">
            <v>543346</v>
          </cell>
        </row>
        <row r="85">
          <cell r="A85">
            <v>71</v>
          </cell>
          <cell r="B85">
            <v>394435</v>
          </cell>
          <cell r="C85">
            <v>509415</v>
          </cell>
          <cell r="D85">
            <v>379402</v>
          </cell>
          <cell r="E85">
            <v>456052</v>
          </cell>
          <cell r="F85">
            <v>545616</v>
          </cell>
          <cell r="H85">
            <v>71</v>
          </cell>
          <cell r="I85">
            <v>397482</v>
          </cell>
          <cell r="J85">
            <v>551540</v>
          </cell>
          <cell r="K85">
            <v>460278</v>
          </cell>
          <cell r="L85">
            <v>382271</v>
          </cell>
          <cell r="M85">
            <v>460278</v>
          </cell>
          <cell r="N85">
            <v>551540</v>
          </cell>
        </row>
        <row r="86">
          <cell r="A86">
            <v>72</v>
          </cell>
          <cell r="B86">
            <v>400643</v>
          </cell>
          <cell r="C86">
            <v>517013</v>
          </cell>
          <cell r="D86">
            <v>385061</v>
          </cell>
          <cell r="E86">
            <v>462854</v>
          </cell>
          <cell r="F86">
            <v>553754</v>
          </cell>
          <cell r="H86">
            <v>72</v>
          </cell>
          <cell r="I86">
            <v>403717</v>
          </cell>
          <cell r="J86">
            <v>559734</v>
          </cell>
          <cell r="K86">
            <v>467116</v>
          </cell>
          <cell r="L86">
            <v>387950</v>
          </cell>
          <cell r="M86">
            <v>467116</v>
          </cell>
          <cell r="N86">
            <v>559743</v>
          </cell>
        </row>
        <row r="87">
          <cell r="A87">
            <v>73</v>
          </cell>
          <cell r="B87">
            <v>406995</v>
          </cell>
          <cell r="C87">
            <v>524787</v>
          </cell>
          <cell r="D87">
            <v>390851</v>
          </cell>
          <cell r="E87">
            <v>469813</v>
          </cell>
          <cell r="F87">
            <v>562080</v>
          </cell>
          <cell r="H87">
            <v>73</v>
          </cell>
          <cell r="I87">
            <v>410086</v>
          </cell>
          <cell r="J87">
            <v>568104</v>
          </cell>
          <cell r="K87">
            <v>474101</v>
          </cell>
          <cell r="L87">
            <v>393751</v>
          </cell>
          <cell r="M87">
            <v>474101</v>
          </cell>
          <cell r="N87">
            <v>568104</v>
          </cell>
        </row>
        <row r="88">
          <cell r="A88">
            <v>74</v>
          </cell>
          <cell r="B88">
            <v>413347</v>
          </cell>
          <cell r="C88">
            <v>532560</v>
          </cell>
          <cell r="D88">
            <v>396640</v>
          </cell>
          <cell r="E88">
            <v>476773</v>
          </cell>
          <cell r="F88">
            <v>570406</v>
          </cell>
          <cell r="H88">
            <v>74</v>
          </cell>
          <cell r="I88">
            <v>416456</v>
          </cell>
          <cell r="J88">
            <v>576475</v>
          </cell>
          <cell r="K88">
            <v>481087</v>
          </cell>
          <cell r="L88">
            <v>399553</v>
          </cell>
          <cell r="M88">
            <v>481087</v>
          </cell>
          <cell r="N88">
            <v>576475</v>
          </cell>
        </row>
        <row r="89">
          <cell r="A89">
            <v>75</v>
          </cell>
          <cell r="B89">
            <v>419699</v>
          </cell>
          <cell r="C89">
            <v>540334</v>
          </cell>
          <cell r="D89">
            <v>402430</v>
          </cell>
          <cell r="E89">
            <v>483732</v>
          </cell>
          <cell r="F89">
            <v>578732</v>
          </cell>
          <cell r="H89">
            <v>75</v>
          </cell>
          <cell r="I89">
            <v>422825</v>
          </cell>
          <cell r="J89">
            <v>584845</v>
          </cell>
          <cell r="K89">
            <v>488072</v>
          </cell>
          <cell r="L89">
            <v>405354</v>
          </cell>
          <cell r="M89">
            <v>488072</v>
          </cell>
          <cell r="N89">
            <v>584845</v>
          </cell>
        </row>
        <row r="90">
          <cell r="A90">
            <v>76</v>
          </cell>
          <cell r="B90">
            <v>426051</v>
          </cell>
          <cell r="C90">
            <v>548107</v>
          </cell>
          <cell r="D90">
            <v>408219</v>
          </cell>
          <cell r="E90">
            <v>490691</v>
          </cell>
          <cell r="F90">
            <v>587057</v>
          </cell>
          <cell r="H90">
            <v>76</v>
          </cell>
          <cell r="I90">
            <v>429195</v>
          </cell>
          <cell r="J90">
            <v>593215</v>
          </cell>
          <cell r="K90">
            <v>495057</v>
          </cell>
          <cell r="L90">
            <v>411156</v>
          </cell>
          <cell r="M90">
            <v>495057</v>
          </cell>
          <cell r="N90">
            <v>593215</v>
          </cell>
        </row>
        <row r="91">
          <cell r="A91">
            <v>77</v>
          </cell>
          <cell r="B91">
            <v>432403</v>
          </cell>
          <cell r="C91">
            <v>555881</v>
          </cell>
          <cell r="D91">
            <v>414009</v>
          </cell>
          <cell r="E91">
            <v>497650</v>
          </cell>
          <cell r="F91">
            <v>595383</v>
          </cell>
          <cell r="H91">
            <v>77</v>
          </cell>
          <cell r="I91">
            <v>435564</v>
          </cell>
          <cell r="J91">
            <v>601586</v>
          </cell>
          <cell r="K91">
            <v>502043</v>
          </cell>
          <cell r="L91">
            <v>416957</v>
          </cell>
          <cell r="M91">
            <v>502043</v>
          </cell>
          <cell r="N91">
            <v>601586</v>
          </cell>
        </row>
        <row r="92">
          <cell r="A92">
            <v>78</v>
          </cell>
          <cell r="B92">
            <v>438755</v>
          </cell>
          <cell r="C92">
            <v>563654</v>
          </cell>
          <cell r="D92">
            <v>419798</v>
          </cell>
          <cell r="E92">
            <v>504610</v>
          </cell>
          <cell r="F92">
            <v>603709</v>
          </cell>
          <cell r="H92">
            <v>78</v>
          </cell>
          <cell r="I92">
            <v>441934</v>
          </cell>
          <cell r="J92">
            <v>609956</v>
          </cell>
          <cell r="K92">
            <v>509028</v>
          </cell>
          <cell r="L92">
            <v>422759</v>
          </cell>
          <cell r="M92">
            <v>509028</v>
          </cell>
          <cell r="N92">
            <v>609956</v>
          </cell>
        </row>
        <row r="93">
          <cell r="A93">
            <v>79</v>
          </cell>
          <cell r="B93">
            <v>445107</v>
          </cell>
          <cell r="C93">
            <v>571428</v>
          </cell>
          <cell r="D93">
            <v>425588</v>
          </cell>
          <cell r="E93">
            <v>511569</v>
          </cell>
          <cell r="F93">
            <v>612035</v>
          </cell>
          <cell r="H93">
            <v>79</v>
          </cell>
          <cell r="I93">
            <v>448303</v>
          </cell>
          <cell r="J93">
            <v>618326</v>
          </cell>
          <cell r="K93">
            <v>516013</v>
          </cell>
          <cell r="L93">
            <v>428560</v>
          </cell>
          <cell r="M93">
            <v>516013</v>
          </cell>
          <cell r="N93">
            <v>618326</v>
          </cell>
        </row>
        <row r="94">
          <cell r="A94">
            <v>80</v>
          </cell>
          <cell r="B94">
            <v>451459</v>
          </cell>
          <cell r="C94">
            <v>579201</v>
          </cell>
          <cell r="D94">
            <v>431377</v>
          </cell>
          <cell r="E94">
            <v>518528</v>
          </cell>
          <cell r="F94">
            <v>620361</v>
          </cell>
          <cell r="H94">
            <v>80</v>
          </cell>
          <cell r="I94">
            <v>454672</v>
          </cell>
          <cell r="J94">
            <v>626697</v>
          </cell>
          <cell r="K94">
            <v>522999</v>
          </cell>
          <cell r="L94">
            <v>434361</v>
          </cell>
          <cell r="M94">
            <v>522999</v>
          </cell>
          <cell r="N94">
            <v>626697</v>
          </cell>
        </row>
        <row r="95">
          <cell r="A95">
            <v>81</v>
          </cell>
          <cell r="B95">
            <v>457811</v>
          </cell>
          <cell r="C95">
            <v>586975</v>
          </cell>
          <cell r="D95">
            <v>437167</v>
          </cell>
          <cell r="E95">
            <v>525487</v>
          </cell>
          <cell r="F95">
            <v>628687</v>
          </cell>
          <cell r="H95">
            <v>81</v>
          </cell>
          <cell r="I95">
            <v>461042</v>
          </cell>
          <cell r="J95">
            <v>635067</v>
          </cell>
          <cell r="K95">
            <v>529984</v>
          </cell>
          <cell r="L95">
            <v>440163</v>
          </cell>
          <cell r="M95">
            <v>529984</v>
          </cell>
          <cell r="N95">
            <v>635067</v>
          </cell>
        </row>
        <row r="96">
          <cell r="A96">
            <v>82</v>
          </cell>
          <cell r="B96">
            <v>464163</v>
          </cell>
          <cell r="C96">
            <v>594748</v>
          </cell>
          <cell r="D96">
            <v>442956</v>
          </cell>
          <cell r="E96">
            <v>532447</v>
          </cell>
          <cell r="F96">
            <v>637012</v>
          </cell>
          <cell r="H96">
            <v>82</v>
          </cell>
          <cell r="I96">
            <v>467411</v>
          </cell>
          <cell r="J96">
            <v>643437</v>
          </cell>
          <cell r="K96">
            <v>536969</v>
          </cell>
          <cell r="L96">
            <v>445964</v>
          </cell>
          <cell r="M96">
            <v>536969</v>
          </cell>
          <cell r="N96">
            <v>643437</v>
          </cell>
        </row>
        <row r="97">
          <cell r="A97">
            <v>83</v>
          </cell>
          <cell r="B97">
            <v>470515</v>
          </cell>
          <cell r="C97">
            <v>602522</v>
          </cell>
          <cell r="D97">
            <v>448746</v>
          </cell>
          <cell r="E97">
            <v>539406</v>
          </cell>
          <cell r="F97">
            <v>645338</v>
          </cell>
          <cell r="H97">
            <v>83</v>
          </cell>
          <cell r="I97">
            <v>473781</v>
          </cell>
          <cell r="J97">
            <v>651808</v>
          </cell>
          <cell r="K97">
            <v>543955</v>
          </cell>
          <cell r="L97">
            <v>451766</v>
          </cell>
          <cell r="M97">
            <v>543955</v>
          </cell>
          <cell r="N97">
            <v>651808</v>
          </cell>
        </row>
        <row r="98">
          <cell r="A98">
            <v>84</v>
          </cell>
          <cell r="B98">
            <v>476867</v>
          </cell>
          <cell r="C98">
            <v>610295</v>
          </cell>
          <cell r="D98">
            <v>454535</v>
          </cell>
          <cell r="E98">
            <v>546365</v>
          </cell>
          <cell r="F98">
            <v>653664</v>
          </cell>
          <cell r="H98">
            <v>84</v>
          </cell>
          <cell r="I98">
            <v>480150</v>
          </cell>
          <cell r="J98">
            <v>660178</v>
          </cell>
          <cell r="K98">
            <v>550940</v>
          </cell>
          <cell r="L98">
            <v>457567</v>
          </cell>
          <cell r="M98">
            <v>550940</v>
          </cell>
          <cell r="N98">
            <v>660178</v>
          </cell>
        </row>
        <row r="99">
          <cell r="A99">
            <v>85</v>
          </cell>
          <cell r="B99">
            <v>483366</v>
          </cell>
          <cell r="C99">
            <v>618248</v>
          </cell>
          <cell r="D99">
            <v>460459</v>
          </cell>
          <cell r="E99">
            <v>553485</v>
          </cell>
          <cell r="F99">
            <v>662183</v>
          </cell>
          <cell r="H99">
            <v>85</v>
          </cell>
          <cell r="I99">
            <v>486657</v>
          </cell>
          <cell r="J99">
            <v>668729</v>
          </cell>
          <cell r="K99">
            <v>558076</v>
          </cell>
          <cell r="L99">
            <v>463493</v>
          </cell>
          <cell r="M99">
            <v>558076</v>
          </cell>
          <cell r="N99">
            <v>668729</v>
          </cell>
        </row>
        <row r="100">
          <cell r="A100">
            <v>86</v>
          </cell>
          <cell r="B100">
            <v>489865</v>
          </cell>
          <cell r="C100">
            <v>626202</v>
          </cell>
          <cell r="D100">
            <v>466382</v>
          </cell>
          <cell r="E100">
            <v>560605</v>
          </cell>
          <cell r="F100">
            <v>670701</v>
          </cell>
          <cell r="H100">
            <v>86</v>
          </cell>
          <cell r="I100">
            <v>493163</v>
          </cell>
          <cell r="J100">
            <v>677279</v>
          </cell>
          <cell r="K100">
            <v>565211</v>
          </cell>
          <cell r="L100">
            <v>469420</v>
          </cell>
          <cell r="M100">
            <v>565211</v>
          </cell>
          <cell r="N100">
            <v>677279</v>
          </cell>
        </row>
        <row r="101">
          <cell r="A101">
            <v>87</v>
          </cell>
          <cell r="B101">
            <v>496364</v>
          </cell>
          <cell r="C101">
            <v>634155</v>
          </cell>
          <cell r="D101">
            <v>472306</v>
          </cell>
          <cell r="E101">
            <v>567726</v>
          </cell>
          <cell r="F101">
            <v>679220</v>
          </cell>
          <cell r="H101">
            <v>87</v>
          </cell>
          <cell r="I101">
            <v>499670</v>
          </cell>
          <cell r="J101">
            <v>685830</v>
          </cell>
          <cell r="K101">
            <v>572347</v>
          </cell>
          <cell r="L101">
            <v>475346</v>
          </cell>
          <cell r="M101">
            <v>572347</v>
          </cell>
          <cell r="N101">
            <v>685830</v>
          </cell>
        </row>
        <row r="102">
          <cell r="A102">
            <v>88</v>
          </cell>
          <cell r="B102">
            <v>502863</v>
          </cell>
          <cell r="C102">
            <v>642109</v>
          </cell>
          <cell r="D102">
            <v>478229</v>
          </cell>
          <cell r="E102">
            <v>574846</v>
          </cell>
          <cell r="F102">
            <v>687738</v>
          </cell>
          <cell r="H102">
            <v>88</v>
          </cell>
          <cell r="I102">
            <v>506176</v>
          </cell>
          <cell r="J102">
            <v>694380</v>
          </cell>
          <cell r="K102">
            <v>579482</v>
          </cell>
          <cell r="L102">
            <v>481272</v>
          </cell>
          <cell r="M102">
            <v>579482</v>
          </cell>
          <cell r="N102">
            <v>694380</v>
          </cell>
        </row>
        <row r="103">
          <cell r="A103">
            <v>89</v>
          </cell>
          <cell r="B103">
            <v>509362</v>
          </cell>
          <cell r="C103">
            <v>650062</v>
          </cell>
          <cell r="D103">
            <v>484153</v>
          </cell>
          <cell r="E103">
            <v>581966</v>
          </cell>
          <cell r="F103">
            <v>696257</v>
          </cell>
          <cell r="H103">
            <v>89</v>
          </cell>
          <cell r="I103">
            <v>512683</v>
          </cell>
          <cell r="J103">
            <v>702931</v>
          </cell>
          <cell r="K103">
            <v>586618</v>
          </cell>
          <cell r="L103">
            <v>487198</v>
          </cell>
          <cell r="M103">
            <v>586618</v>
          </cell>
          <cell r="N103">
            <v>702931</v>
          </cell>
        </row>
        <row r="104">
          <cell r="A104">
            <v>90</v>
          </cell>
          <cell r="B104">
            <v>515861</v>
          </cell>
          <cell r="C104">
            <v>658016</v>
          </cell>
          <cell r="D104">
            <v>490077</v>
          </cell>
          <cell r="E104">
            <v>589086</v>
          </cell>
          <cell r="F104">
            <v>704776</v>
          </cell>
          <cell r="H104">
            <v>90</v>
          </cell>
          <cell r="I104">
            <v>519190</v>
          </cell>
          <cell r="J104">
            <v>711482</v>
          </cell>
          <cell r="K104">
            <v>593754</v>
          </cell>
          <cell r="L104">
            <v>493125</v>
          </cell>
          <cell r="M104">
            <v>593754</v>
          </cell>
          <cell r="N104">
            <v>711482</v>
          </cell>
        </row>
        <row r="105">
          <cell r="A105">
            <v>91</v>
          </cell>
          <cell r="B105">
            <v>522360</v>
          </cell>
          <cell r="C105">
            <v>665969</v>
          </cell>
          <cell r="D105">
            <v>496000</v>
          </cell>
          <cell r="E105">
            <v>596206</v>
          </cell>
          <cell r="F105">
            <v>713294</v>
          </cell>
          <cell r="H105">
            <v>91</v>
          </cell>
          <cell r="I105">
            <v>525696</v>
          </cell>
          <cell r="J105">
            <v>720032</v>
          </cell>
          <cell r="K105">
            <v>600889</v>
          </cell>
          <cell r="L105">
            <v>499051</v>
          </cell>
          <cell r="M105">
            <v>600889</v>
          </cell>
          <cell r="N105">
            <v>720032</v>
          </cell>
        </row>
        <row r="106">
          <cell r="A106">
            <v>92</v>
          </cell>
          <cell r="B106">
            <v>528859</v>
          </cell>
          <cell r="C106">
            <v>673922</v>
          </cell>
          <cell r="D106">
            <v>501924</v>
          </cell>
          <cell r="E106">
            <v>603326</v>
          </cell>
          <cell r="F106">
            <v>721813</v>
          </cell>
          <cell r="H106">
            <v>92</v>
          </cell>
          <cell r="I106">
            <v>532203</v>
          </cell>
          <cell r="J106">
            <v>728583</v>
          </cell>
          <cell r="K106">
            <v>608025</v>
          </cell>
          <cell r="L106">
            <v>504977</v>
          </cell>
          <cell r="M106">
            <v>608025</v>
          </cell>
          <cell r="N106">
            <v>728583</v>
          </cell>
        </row>
        <row r="107">
          <cell r="A107">
            <v>93</v>
          </cell>
          <cell r="B107">
            <v>535358</v>
          </cell>
          <cell r="C107">
            <v>681876</v>
          </cell>
          <cell r="D107">
            <v>507847</v>
          </cell>
          <cell r="E107">
            <v>610447</v>
          </cell>
          <cell r="F107">
            <v>730331</v>
          </cell>
          <cell r="H107">
            <v>93</v>
          </cell>
          <cell r="I107">
            <v>538709</v>
          </cell>
          <cell r="J107">
            <v>737133</v>
          </cell>
          <cell r="K107">
            <v>615160</v>
          </cell>
          <cell r="L107">
            <v>510903</v>
          </cell>
          <cell r="M107">
            <v>615160</v>
          </cell>
          <cell r="N107">
            <v>737133</v>
          </cell>
        </row>
        <row r="108">
          <cell r="A108">
            <v>94</v>
          </cell>
          <cell r="B108">
            <v>541857</v>
          </cell>
          <cell r="C108">
            <v>689829</v>
          </cell>
          <cell r="D108">
            <v>513771</v>
          </cell>
          <cell r="E108">
            <v>617567</v>
          </cell>
          <cell r="F108">
            <v>738850</v>
          </cell>
          <cell r="H108">
            <v>94</v>
          </cell>
          <cell r="I108">
            <v>545216</v>
          </cell>
          <cell r="J108">
            <v>745684</v>
          </cell>
          <cell r="K108">
            <v>622296</v>
          </cell>
          <cell r="L108">
            <v>516830</v>
          </cell>
          <cell r="M108">
            <v>622296</v>
          </cell>
          <cell r="N108">
            <v>745684</v>
          </cell>
        </row>
        <row r="109">
          <cell r="A109">
            <v>95</v>
          </cell>
          <cell r="B109">
            <v>548356</v>
          </cell>
          <cell r="C109">
            <v>697783</v>
          </cell>
          <cell r="D109">
            <v>519694</v>
          </cell>
          <cell r="E109">
            <v>624687</v>
          </cell>
          <cell r="F109">
            <v>747368</v>
          </cell>
          <cell r="H109">
            <v>95</v>
          </cell>
          <cell r="I109">
            <v>551722</v>
          </cell>
          <cell r="J109">
            <v>754234</v>
          </cell>
          <cell r="K109">
            <v>629431</v>
          </cell>
          <cell r="L109">
            <v>522756</v>
          </cell>
          <cell r="M109">
            <v>629431</v>
          </cell>
          <cell r="N109">
            <v>754234</v>
          </cell>
        </row>
        <row r="110">
          <cell r="A110">
            <v>96</v>
          </cell>
          <cell r="B110">
            <v>554855</v>
          </cell>
          <cell r="C110">
            <v>705736</v>
          </cell>
          <cell r="D110">
            <v>525618</v>
          </cell>
          <cell r="E110">
            <v>631807</v>
          </cell>
          <cell r="F110">
            <v>755887</v>
          </cell>
          <cell r="H110">
            <v>96</v>
          </cell>
          <cell r="I110">
            <v>558229</v>
          </cell>
          <cell r="J110">
            <v>762785</v>
          </cell>
          <cell r="K110">
            <v>636567</v>
          </cell>
          <cell r="L110">
            <v>528682</v>
          </cell>
          <cell r="M110">
            <v>636567</v>
          </cell>
          <cell r="N110">
            <v>762785</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rojectnet.zonmw.nl/" TargetMode="External"/><Relationship Id="rId1" Type="http://schemas.openxmlformats.org/officeDocument/2006/relationships/hyperlink" Target="https://mijn.zonmw.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CACAA-31FD-40F6-ACDB-FC07E583DFC6}">
  <sheetPr codeName="Blad1"/>
  <dimension ref="A1:Q140"/>
  <sheetViews>
    <sheetView topLeftCell="A6" workbookViewId="0">
      <selection activeCell="M4" sqref="M4"/>
    </sheetView>
  </sheetViews>
  <sheetFormatPr defaultColWidth="0" defaultRowHeight="13.15" customHeight="1" zeroHeight="1" x14ac:dyDescent="0.2"/>
  <cols>
    <col min="1" max="1" width="3.85546875" style="24" customWidth="1"/>
    <col min="2" max="13" width="8.7109375" style="24" customWidth="1"/>
    <col min="14" max="16" width="14" style="24" customWidth="1"/>
    <col min="17" max="17" width="29" style="24" customWidth="1"/>
    <col min="18" max="16384" width="8.7109375" style="24" hidden="1"/>
  </cols>
  <sheetData>
    <row r="1" spans="1:17" s="95" customFormat="1" ht="18" x14ac:dyDescent="0.25">
      <c r="A1" s="95" t="s">
        <v>32</v>
      </c>
    </row>
    <row r="2" spans="1:17" ht="12.75" x14ac:dyDescent="0.2"/>
    <row r="3" spans="1:17" s="97" customFormat="1" ht="15" x14ac:dyDescent="0.2">
      <c r="A3" s="96" t="s">
        <v>17</v>
      </c>
      <c r="B3" s="96" t="s">
        <v>33</v>
      </c>
      <c r="C3" s="96"/>
      <c r="D3" s="96"/>
      <c r="E3" s="96"/>
      <c r="F3" s="96"/>
      <c r="G3" s="96"/>
      <c r="H3" s="96"/>
      <c r="I3" s="96"/>
      <c r="J3" s="96"/>
      <c r="K3" s="96"/>
      <c r="L3" s="96"/>
      <c r="M3" s="24"/>
      <c r="N3" s="24"/>
      <c r="O3" s="24"/>
      <c r="P3" s="24"/>
      <c r="Q3" s="24"/>
    </row>
    <row r="4" spans="1:17" ht="12.75" x14ac:dyDescent="0.2"/>
    <row r="5" spans="1:17" ht="12.75" x14ac:dyDescent="0.2">
      <c r="B5" s="24" t="s">
        <v>142</v>
      </c>
    </row>
    <row r="6" spans="1:17" ht="12.75" x14ac:dyDescent="0.2"/>
    <row r="7" spans="1:17" s="97" customFormat="1" ht="15" x14ac:dyDescent="0.2">
      <c r="A7" s="96" t="s">
        <v>18</v>
      </c>
      <c r="B7" s="96" t="s">
        <v>34</v>
      </c>
      <c r="C7" s="96"/>
      <c r="D7" s="96"/>
      <c r="E7" s="96"/>
      <c r="F7" s="96"/>
      <c r="G7" s="96"/>
      <c r="H7" s="96"/>
      <c r="I7" s="96"/>
      <c r="J7" s="96"/>
      <c r="K7" s="96"/>
      <c r="L7" s="96"/>
      <c r="M7" s="96"/>
      <c r="N7" s="96"/>
      <c r="O7" s="96"/>
      <c r="P7" s="96"/>
      <c r="Q7" s="96"/>
    </row>
    <row r="8" spans="1:17" ht="12.75" x14ac:dyDescent="0.2"/>
    <row r="9" spans="1:17" s="178" customFormat="1" ht="15" x14ac:dyDescent="0.2">
      <c r="A9" s="186" t="s">
        <v>19</v>
      </c>
      <c r="B9" s="186" t="s">
        <v>147</v>
      </c>
      <c r="C9" s="177"/>
      <c r="D9" s="177"/>
      <c r="E9" s="177"/>
      <c r="F9" s="177"/>
      <c r="G9" s="177"/>
      <c r="H9" s="177"/>
      <c r="I9" s="177"/>
      <c r="J9" s="177"/>
      <c r="K9" s="177"/>
      <c r="L9" s="177"/>
      <c r="M9" s="177"/>
      <c r="N9" s="177"/>
      <c r="O9" s="177"/>
      <c r="P9" s="177"/>
      <c r="Q9" s="177"/>
    </row>
    <row r="10" spans="1:17" ht="12.75" x14ac:dyDescent="0.2"/>
    <row r="11" spans="1:17" s="97" customFormat="1" ht="15" x14ac:dyDescent="0.2">
      <c r="A11" s="96" t="s">
        <v>20</v>
      </c>
      <c r="B11" s="96" t="s">
        <v>148</v>
      </c>
      <c r="C11" s="96"/>
      <c r="D11" s="96"/>
      <c r="E11" s="96"/>
      <c r="F11" s="96"/>
      <c r="G11" s="96"/>
      <c r="H11" s="96"/>
      <c r="I11" s="96"/>
      <c r="J11" s="96"/>
      <c r="K11" s="96"/>
      <c r="L11" s="96"/>
      <c r="M11" s="96"/>
      <c r="N11" s="96"/>
      <c r="O11" s="96"/>
      <c r="P11" s="96"/>
      <c r="Q11" s="96"/>
    </row>
    <row r="12" spans="1:17" ht="12.75" x14ac:dyDescent="0.2"/>
    <row r="13" spans="1:17" s="97" customFormat="1" ht="15" x14ac:dyDescent="0.2">
      <c r="A13" s="96" t="s">
        <v>23</v>
      </c>
      <c r="B13" s="96" t="s">
        <v>35</v>
      </c>
      <c r="C13" s="96"/>
      <c r="D13" s="96"/>
      <c r="E13" s="96"/>
      <c r="F13" s="96"/>
      <c r="G13" s="96"/>
      <c r="H13" s="96"/>
      <c r="I13" s="96"/>
      <c r="J13" s="96"/>
      <c r="K13" s="96"/>
      <c r="L13" s="96"/>
      <c r="M13" s="96"/>
      <c r="N13" s="96"/>
      <c r="O13" s="96"/>
      <c r="P13" s="96"/>
      <c r="Q13" s="96"/>
    </row>
    <row r="14" spans="1:17" ht="12.75" x14ac:dyDescent="0.2"/>
    <row r="15" spans="1:17" ht="15" x14ac:dyDescent="0.2">
      <c r="B15" s="98" t="s">
        <v>75</v>
      </c>
    </row>
    <row r="16" spans="1:17" ht="12.75" x14ac:dyDescent="0.2"/>
    <row r="17" spans="1:3" ht="12.75" x14ac:dyDescent="0.2">
      <c r="A17" s="154">
        <v>1</v>
      </c>
      <c r="B17" s="24" t="s">
        <v>95</v>
      </c>
    </row>
    <row r="18" spans="1:3" ht="12.75" x14ac:dyDescent="0.2">
      <c r="A18" s="154">
        <v>2</v>
      </c>
      <c r="B18" s="24" t="s">
        <v>96</v>
      </c>
    </row>
    <row r="19" spans="1:3" ht="12.75" x14ac:dyDescent="0.2">
      <c r="A19" s="154"/>
    </row>
    <row r="20" spans="1:3" ht="12.75" x14ac:dyDescent="0.2">
      <c r="A20" s="154"/>
    </row>
    <row r="21" spans="1:3" ht="12.75" x14ac:dyDescent="0.2">
      <c r="A21" s="154"/>
    </row>
    <row r="22" spans="1:3" ht="12.75" x14ac:dyDescent="0.2">
      <c r="A22" s="154"/>
    </row>
    <row r="23" spans="1:3" ht="12.75" x14ac:dyDescent="0.2">
      <c r="A23" s="154"/>
    </row>
    <row r="24" spans="1:3" ht="12.75" x14ac:dyDescent="0.2">
      <c r="A24" s="154"/>
    </row>
    <row r="25" spans="1:3" ht="12.75" x14ac:dyDescent="0.2">
      <c r="A25" s="154"/>
    </row>
    <row r="26" spans="1:3" ht="12.75" x14ac:dyDescent="0.2">
      <c r="A26" s="154"/>
    </row>
    <row r="27" spans="1:3" ht="12.75" x14ac:dyDescent="0.2">
      <c r="A27" s="154"/>
    </row>
    <row r="28" spans="1:3" ht="12.75" x14ac:dyDescent="0.2">
      <c r="A28" s="154"/>
    </row>
    <row r="29" spans="1:3" ht="12.75" x14ac:dyDescent="0.2">
      <c r="A29" s="154"/>
    </row>
    <row r="30" spans="1:3" ht="12.75" x14ac:dyDescent="0.2">
      <c r="A30" s="154"/>
    </row>
    <row r="31" spans="1:3" ht="12.75" x14ac:dyDescent="0.2">
      <c r="A31" s="154">
        <v>3</v>
      </c>
      <c r="B31" s="24" t="s">
        <v>97</v>
      </c>
    </row>
    <row r="32" spans="1:3" ht="12.75" x14ac:dyDescent="0.2">
      <c r="A32" s="154"/>
      <c r="B32" s="24" t="s">
        <v>3</v>
      </c>
      <c r="C32" s="24" t="s">
        <v>21</v>
      </c>
    </row>
    <row r="33" spans="1:3" ht="12.75" x14ac:dyDescent="0.2">
      <c r="A33" s="154"/>
      <c r="B33" s="24" t="s">
        <v>4</v>
      </c>
      <c r="C33" s="24" t="s">
        <v>22</v>
      </c>
    </row>
    <row r="34" spans="1:3" ht="12.75" x14ac:dyDescent="0.2">
      <c r="A34" s="154"/>
      <c r="B34" s="24" t="s">
        <v>36</v>
      </c>
      <c r="C34" s="24" t="s">
        <v>7</v>
      </c>
    </row>
    <row r="35" spans="1:3" ht="12.75" x14ac:dyDescent="0.2">
      <c r="A35" s="154"/>
    </row>
    <row r="36" spans="1:3" ht="12.75" x14ac:dyDescent="0.2">
      <c r="A36" s="154"/>
    </row>
    <row r="37" spans="1:3" ht="12.75" x14ac:dyDescent="0.2">
      <c r="A37" s="154"/>
    </row>
    <row r="38" spans="1:3" ht="12.75" x14ac:dyDescent="0.2">
      <c r="A38" s="154"/>
    </row>
    <row r="39" spans="1:3" ht="12.75" x14ac:dyDescent="0.2">
      <c r="A39" s="154"/>
    </row>
    <row r="40" spans="1:3" ht="12.75" x14ac:dyDescent="0.2">
      <c r="A40" s="154"/>
    </row>
    <row r="41" spans="1:3" ht="12.75" x14ac:dyDescent="0.2">
      <c r="A41" s="154"/>
    </row>
    <row r="42" spans="1:3" ht="12.75" x14ac:dyDescent="0.2">
      <c r="A42" s="154"/>
    </row>
    <row r="43" spans="1:3" ht="12.75" x14ac:dyDescent="0.2">
      <c r="A43" s="154"/>
    </row>
    <row r="44" spans="1:3" ht="12.75" x14ac:dyDescent="0.2">
      <c r="A44" s="154"/>
    </row>
    <row r="45" spans="1:3" ht="12.75" x14ac:dyDescent="0.2">
      <c r="A45" s="154">
        <v>4</v>
      </c>
      <c r="B45" s="24" t="s">
        <v>152</v>
      </c>
    </row>
    <row r="46" spans="1:3" ht="12.75" x14ac:dyDescent="0.2">
      <c r="A46" s="154">
        <v>5</v>
      </c>
      <c r="B46" s="24" t="s">
        <v>153</v>
      </c>
    </row>
    <row r="47" spans="1:3" ht="12.75" x14ac:dyDescent="0.2">
      <c r="A47" s="154"/>
    </row>
    <row r="48" spans="1:3" ht="12.75" x14ac:dyDescent="0.2">
      <c r="A48" s="154">
        <v>6</v>
      </c>
      <c r="B48" s="24" t="s">
        <v>154</v>
      </c>
    </row>
    <row r="49" spans="1:17" ht="12.75" x14ac:dyDescent="0.2">
      <c r="A49" s="154">
        <v>7</v>
      </c>
      <c r="B49" s="24" t="s">
        <v>155</v>
      </c>
    </row>
    <row r="50" spans="1:17" ht="12.75" x14ac:dyDescent="0.2">
      <c r="A50" s="154"/>
      <c r="B50" s="99" t="s">
        <v>98</v>
      </c>
    </row>
    <row r="51" spans="1:17" ht="12.75" x14ac:dyDescent="0.2">
      <c r="A51" s="154"/>
    </row>
    <row r="52" spans="1:17" ht="15" x14ac:dyDescent="0.2">
      <c r="A52" s="154"/>
      <c r="B52" s="98" t="s">
        <v>99</v>
      </c>
    </row>
    <row r="53" spans="1:17" ht="12.75" x14ac:dyDescent="0.2">
      <c r="A53" s="154"/>
    </row>
    <row r="54" spans="1:17" ht="12.75" x14ac:dyDescent="0.2">
      <c r="A54" s="154">
        <v>8</v>
      </c>
      <c r="B54" s="24" t="s">
        <v>156</v>
      </c>
    </row>
    <row r="55" spans="1:17" ht="12.75" x14ac:dyDescent="0.2">
      <c r="A55" s="154">
        <v>9</v>
      </c>
      <c r="B55" s="24" t="s">
        <v>157</v>
      </c>
    </row>
    <row r="56" spans="1:17" ht="12.75" x14ac:dyDescent="0.2">
      <c r="A56" s="154">
        <v>10</v>
      </c>
      <c r="B56" s="24" t="s">
        <v>158</v>
      </c>
    </row>
    <row r="57" spans="1:17" ht="12.75" x14ac:dyDescent="0.2">
      <c r="A57" s="154">
        <v>11</v>
      </c>
      <c r="B57" s="24" t="s">
        <v>159</v>
      </c>
    </row>
    <row r="58" spans="1:17" ht="12.75" x14ac:dyDescent="0.2"/>
    <row r="59" spans="1:17" s="95" customFormat="1" ht="18" x14ac:dyDescent="0.25">
      <c r="A59" s="100" t="s">
        <v>25</v>
      </c>
      <c r="B59" s="100" t="s">
        <v>100</v>
      </c>
      <c r="C59" s="100"/>
      <c r="D59" s="100"/>
      <c r="E59" s="100"/>
      <c r="F59" s="100"/>
      <c r="G59" s="100"/>
      <c r="H59" s="100"/>
      <c r="I59" s="100"/>
      <c r="J59" s="100"/>
      <c r="K59" s="100"/>
      <c r="L59" s="100"/>
      <c r="M59" s="100"/>
      <c r="N59" s="100"/>
      <c r="O59" s="100"/>
      <c r="P59" s="100"/>
      <c r="Q59" s="100"/>
    </row>
    <row r="60" spans="1:17" s="97" customFormat="1" ht="15" x14ac:dyDescent="0.2"/>
    <row r="61" spans="1:17" s="97" customFormat="1" ht="15" x14ac:dyDescent="0.2">
      <c r="B61" s="97" t="s">
        <v>101</v>
      </c>
    </row>
    <row r="62" spans="1:17" ht="12.75" x14ac:dyDescent="0.2">
      <c r="B62" s="24" t="s">
        <v>160</v>
      </c>
    </row>
    <row r="63" spans="1:17" ht="12.75" x14ac:dyDescent="0.2">
      <c r="B63" s="24" t="s">
        <v>161</v>
      </c>
    </row>
    <row r="64" spans="1:17" ht="12.75" x14ac:dyDescent="0.2">
      <c r="B64" s="24" t="s">
        <v>24</v>
      </c>
    </row>
    <row r="65" spans="1:17" ht="15" x14ac:dyDescent="0.2">
      <c r="B65" s="97" t="s">
        <v>102</v>
      </c>
    </row>
    <row r="66" spans="1:17" ht="12.75" x14ac:dyDescent="0.2">
      <c r="B66" s="24" t="s">
        <v>162</v>
      </c>
    </row>
    <row r="67" spans="1:17" ht="12.75" x14ac:dyDescent="0.2">
      <c r="B67" s="24" t="s">
        <v>163</v>
      </c>
    </row>
    <row r="68" spans="1:17" ht="12.75" x14ac:dyDescent="0.2">
      <c r="B68" s="24" t="s">
        <v>24</v>
      </c>
    </row>
    <row r="69" spans="1:17" ht="12.75" x14ac:dyDescent="0.2"/>
    <row r="70" spans="1:17" s="95" customFormat="1" ht="18" x14ac:dyDescent="0.25">
      <c r="A70" s="100" t="s">
        <v>26</v>
      </c>
      <c r="B70" s="100" t="s">
        <v>103</v>
      </c>
      <c r="C70" s="100"/>
      <c r="D70" s="100"/>
      <c r="E70" s="100"/>
      <c r="F70" s="100"/>
      <c r="G70" s="100"/>
      <c r="H70" s="100"/>
      <c r="I70" s="100"/>
      <c r="J70" s="100"/>
      <c r="K70" s="100"/>
      <c r="L70" s="100"/>
      <c r="M70" s="100"/>
      <c r="N70" s="100"/>
      <c r="O70" s="100"/>
      <c r="P70" s="100"/>
      <c r="Q70" s="100"/>
    </row>
    <row r="71" spans="1:17" ht="12.75" x14ac:dyDescent="0.2"/>
    <row r="72" spans="1:17" ht="12.75" x14ac:dyDescent="0.2">
      <c r="B72" s="169" t="s">
        <v>146</v>
      </c>
    </row>
    <row r="73" spans="1:17" ht="12.75" x14ac:dyDescent="0.2">
      <c r="B73" s="169" t="s">
        <v>145</v>
      </c>
    </row>
    <row r="74" spans="1:17" ht="12.75" x14ac:dyDescent="0.2"/>
    <row r="75" spans="1:17" ht="12.75" x14ac:dyDescent="0.2">
      <c r="A75" s="154">
        <v>12</v>
      </c>
      <c r="B75" s="24" t="s">
        <v>164</v>
      </c>
    </row>
    <row r="76" spans="1:17" ht="12.75" x14ac:dyDescent="0.2">
      <c r="A76" s="154">
        <v>13</v>
      </c>
      <c r="B76" s="24" t="s">
        <v>165</v>
      </c>
    </row>
    <row r="77" spans="1:17" ht="12.75" x14ac:dyDescent="0.2"/>
    <row r="78" spans="1:17" ht="12.75" x14ac:dyDescent="0.2"/>
    <row r="79" spans="1:17" ht="12.75" x14ac:dyDescent="0.2"/>
    <row r="80" spans="1:17" ht="12.75" x14ac:dyDescent="0.2"/>
    <row r="81" spans="1:17" ht="12.75" x14ac:dyDescent="0.2"/>
    <row r="82" spans="1:17" ht="12.75" x14ac:dyDescent="0.2"/>
    <row r="83" spans="1:17" ht="12.75" x14ac:dyDescent="0.2"/>
    <row r="84" spans="1:17" ht="12.75" x14ac:dyDescent="0.2"/>
    <row r="85" spans="1:17" ht="12.75" x14ac:dyDescent="0.2"/>
    <row r="86" spans="1:17" ht="12.75" x14ac:dyDescent="0.2">
      <c r="A86" s="154">
        <v>14</v>
      </c>
      <c r="B86" s="24" t="s">
        <v>143</v>
      </c>
    </row>
    <row r="87" spans="1:17" ht="12.75" x14ac:dyDescent="0.2"/>
    <row r="88" spans="1:17" s="95" customFormat="1" ht="18" x14ac:dyDescent="0.25">
      <c r="A88" s="100" t="s">
        <v>149</v>
      </c>
      <c r="B88" s="100" t="s">
        <v>104</v>
      </c>
      <c r="C88" s="100"/>
      <c r="D88" s="100"/>
      <c r="E88" s="100"/>
      <c r="F88" s="100"/>
      <c r="G88" s="100"/>
      <c r="H88" s="100"/>
      <c r="I88" s="100"/>
      <c r="J88" s="100"/>
      <c r="K88" s="100"/>
      <c r="L88" s="100"/>
      <c r="M88" s="100"/>
      <c r="N88" s="100"/>
      <c r="O88" s="100"/>
      <c r="P88" s="100"/>
      <c r="Q88" s="100"/>
    </row>
    <row r="89" spans="1:17" s="95" customFormat="1" ht="18" x14ac:dyDescent="0.25"/>
    <row r="90" spans="1:17" ht="12.75" x14ac:dyDescent="0.2">
      <c r="A90" s="154">
        <v>15</v>
      </c>
      <c r="B90" s="24" t="s">
        <v>167</v>
      </c>
    </row>
    <row r="91" spans="1:17" ht="12.75" x14ac:dyDescent="0.2">
      <c r="A91" s="154">
        <v>16</v>
      </c>
      <c r="B91" s="24" t="s">
        <v>166</v>
      </c>
    </row>
    <row r="92" spans="1:17" ht="12.75" x14ac:dyDescent="0.2"/>
    <row r="93" spans="1:17" ht="12.75" x14ac:dyDescent="0.2"/>
    <row r="94" spans="1:17" ht="12.75" x14ac:dyDescent="0.2"/>
    <row r="95" spans="1:17" ht="12.75" x14ac:dyDescent="0.2"/>
    <row r="96" spans="1:17" ht="12.75" x14ac:dyDescent="0.2"/>
    <row r="97" spans="1:17" ht="12.75" x14ac:dyDescent="0.2"/>
    <row r="98" spans="1:17" ht="12.75" x14ac:dyDescent="0.2"/>
    <row r="99" spans="1:17" ht="12.75" x14ac:dyDescent="0.2"/>
    <row r="100" spans="1:17" ht="12.75" x14ac:dyDescent="0.2"/>
    <row r="101" spans="1:17" ht="12.75" x14ac:dyDescent="0.2"/>
    <row r="102" spans="1:17" ht="12.75" x14ac:dyDescent="0.2">
      <c r="A102" s="154">
        <v>17</v>
      </c>
      <c r="B102" s="24" t="s">
        <v>168</v>
      </c>
    </row>
    <row r="103" spans="1:17" ht="12.75" x14ac:dyDescent="0.2"/>
    <row r="104" spans="1:17" s="95" customFormat="1" ht="18" x14ac:dyDescent="0.25">
      <c r="A104" s="100" t="s">
        <v>150</v>
      </c>
      <c r="B104" s="100" t="s">
        <v>106</v>
      </c>
      <c r="C104" s="100"/>
      <c r="D104" s="100"/>
      <c r="E104" s="100"/>
      <c r="F104" s="100"/>
      <c r="G104" s="100"/>
      <c r="H104" s="100"/>
      <c r="I104" s="100"/>
      <c r="J104" s="100"/>
      <c r="K104" s="100"/>
      <c r="L104" s="100"/>
      <c r="M104" s="100"/>
      <c r="N104" s="100"/>
      <c r="O104" s="100"/>
      <c r="P104" s="100"/>
      <c r="Q104" s="100"/>
    </row>
    <row r="105" spans="1:17" s="95" customFormat="1" ht="18" x14ac:dyDescent="0.25"/>
    <row r="106" spans="1:17" ht="12.75" x14ac:dyDescent="0.2">
      <c r="A106" s="154">
        <v>18</v>
      </c>
      <c r="B106" s="24" t="s">
        <v>107</v>
      </c>
    </row>
    <row r="107" spans="1:17" ht="12.75" x14ac:dyDescent="0.2">
      <c r="A107" s="154">
        <v>19</v>
      </c>
      <c r="B107" s="24" t="s">
        <v>108</v>
      </c>
    </row>
    <row r="108" spans="1:17" ht="12.75" x14ac:dyDescent="0.2">
      <c r="A108" s="154">
        <v>20</v>
      </c>
      <c r="B108" s="24" t="s">
        <v>109</v>
      </c>
    </row>
    <row r="109" spans="1:17" ht="12.75" x14ac:dyDescent="0.2">
      <c r="A109" s="154">
        <v>21</v>
      </c>
      <c r="B109" s="24" t="s">
        <v>110</v>
      </c>
    </row>
    <row r="110" spans="1:17" ht="12.75" x14ac:dyDescent="0.2">
      <c r="A110" s="154">
        <v>22</v>
      </c>
      <c r="B110" s="24" t="s">
        <v>105</v>
      </c>
    </row>
    <row r="111" spans="1:17" ht="12.75" x14ac:dyDescent="0.2"/>
    <row r="112" spans="1:17" s="95" customFormat="1" ht="18" x14ac:dyDescent="0.25">
      <c r="A112" s="100" t="s">
        <v>151</v>
      </c>
      <c r="B112" s="100" t="s">
        <v>111</v>
      </c>
      <c r="C112" s="100"/>
      <c r="D112" s="100"/>
      <c r="E112" s="100"/>
      <c r="F112" s="100"/>
      <c r="G112" s="100"/>
      <c r="H112" s="100"/>
      <c r="I112" s="100"/>
      <c r="J112" s="100"/>
      <c r="K112" s="100"/>
      <c r="L112" s="100"/>
      <c r="M112" s="100"/>
      <c r="N112" s="100"/>
      <c r="O112" s="100"/>
      <c r="P112" s="100"/>
      <c r="Q112" s="100"/>
    </row>
    <row r="113" spans="1:17" s="95" customFormat="1" ht="18" x14ac:dyDescent="0.25"/>
    <row r="114" spans="1:17" ht="12.75" x14ac:dyDescent="0.2">
      <c r="A114" s="154">
        <v>23</v>
      </c>
      <c r="B114" s="24" t="s">
        <v>112</v>
      </c>
    </row>
    <row r="115" spans="1:17" ht="12.75" x14ac:dyDescent="0.2">
      <c r="A115" s="154">
        <v>24</v>
      </c>
      <c r="B115" s="24" t="s">
        <v>113</v>
      </c>
    </row>
    <row r="116" spans="1:17" ht="12.75" x14ac:dyDescent="0.2">
      <c r="A116" s="154">
        <v>25</v>
      </c>
      <c r="B116" s="24" t="s">
        <v>109</v>
      </c>
    </row>
    <row r="117" spans="1:17" ht="12.75" x14ac:dyDescent="0.2">
      <c r="A117" s="154">
        <v>26</v>
      </c>
      <c r="B117" s="24" t="s">
        <v>110</v>
      </c>
    </row>
    <row r="118" spans="1:17" ht="12.75" x14ac:dyDescent="0.2">
      <c r="A118" s="154">
        <v>27</v>
      </c>
      <c r="B118" s="24" t="s">
        <v>105</v>
      </c>
    </row>
    <row r="119" spans="1:17" ht="12.75" customHeight="1" x14ac:dyDescent="0.2">
      <c r="A119" s="154">
        <v>28</v>
      </c>
      <c r="B119" s="24" t="s">
        <v>138</v>
      </c>
    </row>
    <row r="120" spans="1:17" ht="12.75" x14ac:dyDescent="0.2">
      <c r="A120" s="154">
        <v>29</v>
      </c>
      <c r="B120" s="24" t="s">
        <v>139</v>
      </c>
    </row>
    <row r="121" spans="1:17" ht="12.75" x14ac:dyDescent="0.2">
      <c r="A121" s="154">
        <v>30</v>
      </c>
      <c r="B121" s="24" t="s">
        <v>144</v>
      </c>
    </row>
    <row r="122" spans="1:17" ht="12.75" x14ac:dyDescent="0.2"/>
    <row r="123" spans="1:17" s="95" customFormat="1" ht="18" x14ac:dyDescent="0.25">
      <c r="A123" s="100" t="s">
        <v>27</v>
      </c>
      <c r="B123" s="100" t="s">
        <v>114</v>
      </c>
      <c r="C123" s="100"/>
      <c r="D123" s="100"/>
      <c r="E123" s="100"/>
      <c r="F123" s="100"/>
      <c r="G123" s="100"/>
      <c r="H123" s="100"/>
      <c r="I123" s="100"/>
      <c r="J123" s="100"/>
      <c r="K123" s="100"/>
      <c r="L123" s="100"/>
      <c r="M123" s="100"/>
      <c r="N123" s="100"/>
      <c r="O123" s="100"/>
      <c r="P123" s="100"/>
      <c r="Q123" s="100"/>
    </row>
    <row r="124" spans="1:17" ht="12.75" x14ac:dyDescent="0.2"/>
    <row r="125" spans="1:17" ht="12.75" x14ac:dyDescent="0.2">
      <c r="A125" s="154">
        <v>31</v>
      </c>
      <c r="B125" s="24" t="s">
        <v>115</v>
      </c>
    </row>
    <row r="126" spans="1:17" ht="12.75" x14ac:dyDescent="0.2"/>
    <row r="127" spans="1:17" ht="18" x14ac:dyDescent="0.25">
      <c r="A127" s="100" t="s">
        <v>28</v>
      </c>
      <c r="B127" s="100" t="s">
        <v>116</v>
      </c>
      <c r="C127" s="100"/>
      <c r="D127" s="100"/>
      <c r="E127" s="100"/>
      <c r="F127" s="100"/>
      <c r="G127" s="100"/>
      <c r="H127" s="100"/>
      <c r="I127" s="100"/>
      <c r="J127" s="100"/>
      <c r="K127" s="100"/>
      <c r="L127" s="100"/>
      <c r="M127" s="100"/>
      <c r="N127" s="100"/>
      <c r="O127" s="100"/>
      <c r="P127" s="100"/>
      <c r="Q127" s="100"/>
    </row>
    <row r="128" spans="1:17" ht="12.75" x14ac:dyDescent="0.2"/>
    <row r="129" spans="1:17" ht="12.75" x14ac:dyDescent="0.2">
      <c r="A129" s="154">
        <v>32</v>
      </c>
      <c r="B129" s="24" t="s">
        <v>117</v>
      </c>
    </row>
    <row r="130" spans="1:17" ht="12.75" x14ac:dyDescent="0.2">
      <c r="A130" s="154">
        <v>33</v>
      </c>
      <c r="B130" s="24" t="s">
        <v>118</v>
      </c>
    </row>
    <row r="131" spans="1:17" ht="12.75" x14ac:dyDescent="0.2"/>
    <row r="132" spans="1:17" ht="18" x14ac:dyDescent="0.25">
      <c r="A132" s="100" t="s">
        <v>29</v>
      </c>
      <c r="B132" s="100" t="s">
        <v>119</v>
      </c>
      <c r="C132" s="100"/>
      <c r="D132" s="100"/>
      <c r="E132" s="100"/>
      <c r="F132" s="100"/>
      <c r="G132" s="100"/>
      <c r="H132" s="100"/>
      <c r="I132" s="100"/>
      <c r="J132" s="100"/>
      <c r="K132" s="100"/>
      <c r="L132" s="100"/>
      <c r="M132" s="100"/>
      <c r="N132" s="100"/>
      <c r="O132" s="100"/>
      <c r="P132" s="100"/>
      <c r="Q132" s="100"/>
    </row>
    <row r="133" spans="1:17" ht="12.75" x14ac:dyDescent="0.2"/>
    <row r="134" spans="1:17" ht="12.75" x14ac:dyDescent="0.2">
      <c r="A134" s="154">
        <v>34</v>
      </c>
      <c r="B134" s="24" t="s">
        <v>121</v>
      </c>
    </row>
    <row r="135" spans="1:17" ht="12.75" x14ac:dyDescent="0.2"/>
    <row r="136" spans="1:17" ht="12.75" x14ac:dyDescent="0.2">
      <c r="A136" s="154">
        <v>35</v>
      </c>
      <c r="B136" s="24" t="s">
        <v>124</v>
      </c>
    </row>
    <row r="137" spans="1:17" ht="12.75" x14ac:dyDescent="0.2">
      <c r="B137" s="24" t="s">
        <v>122</v>
      </c>
      <c r="L137" s="101" t="s">
        <v>30</v>
      </c>
    </row>
    <row r="138" spans="1:17" ht="12.75" x14ac:dyDescent="0.2">
      <c r="A138" s="102"/>
      <c r="B138" s="102" t="s">
        <v>120</v>
      </c>
      <c r="E138" s="101"/>
    </row>
    <row r="139" spans="1:17" ht="12.75" x14ac:dyDescent="0.2">
      <c r="B139" s="24" t="s">
        <v>123</v>
      </c>
      <c r="L139" s="101" t="s">
        <v>31</v>
      </c>
    </row>
    <row r="140" spans="1:17" ht="13.15" customHeight="1" x14ac:dyDescent="0.2"/>
  </sheetData>
  <sheetProtection algorithmName="SHA-512" hashValue="SLCilpcF4C6cOPmGleIRDnj8hMfkunfzBHOVrH/MtPDB+12pP4kIMcoIEL7jir/8b8UCIF5RilyjnhROyE67eQ==" saltValue="G+4xDD26Ry1lrn/8sJ6L8w==" spinCount="100000" sheet="1" objects="1" scenarios="1"/>
  <hyperlinks>
    <hyperlink ref="L139" r:id="rId1" xr:uid="{37372B1E-CF18-48D0-80D4-CF1E36926A6A}"/>
    <hyperlink ref="L137" r:id="rId2" xr:uid="{C3DD70CD-EA78-48F3-84FA-1E9290196122}"/>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08A5-17AD-468B-A33D-5044FD90A767}">
  <sheetPr codeName="Blad2">
    <pageSetUpPr fitToPage="1"/>
  </sheetPr>
  <dimension ref="A1:P42"/>
  <sheetViews>
    <sheetView view="pageBreakPreview" zoomScale="60" zoomScaleNormal="100" workbookViewId="0">
      <selection activeCell="B6" sqref="B6:B20"/>
    </sheetView>
  </sheetViews>
  <sheetFormatPr defaultColWidth="0" defaultRowHeight="0" customHeight="1" zeroHeight="1" x14ac:dyDescent="0.2"/>
  <cols>
    <col min="1" max="1" width="5.140625" style="139" customWidth="1"/>
    <col min="2" max="2" width="26" style="139" customWidth="1"/>
    <col min="3" max="3" width="29.140625" style="139" customWidth="1"/>
    <col min="4" max="4" width="21.140625" style="139" customWidth="1"/>
    <col min="5" max="5" width="24.28515625" style="139" customWidth="1"/>
    <col min="6" max="6" width="28.7109375" style="139" customWidth="1"/>
    <col min="7" max="7" width="22.140625" style="139" customWidth="1"/>
    <col min="8" max="8" width="24.7109375" style="139" customWidth="1"/>
    <col min="9" max="9" width="22.85546875" style="139" customWidth="1"/>
    <col min="10" max="10" width="8.85546875" style="129" customWidth="1"/>
    <col min="11" max="12" width="8.85546875" style="129" hidden="1" customWidth="1"/>
    <col min="13" max="16" width="0" style="140" hidden="1" customWidth="1"/>
    <col min="17" max="16384" width="8.85546875" style="140" hidden="1"/>
  </cols>
  <sheetData>
    <row r="1" spans="1:10" ht="30" customHeight="1" x14ac:dyDescent="0.2">
      <c r="A1" s="22"/>
      <c r="B1" s="23"/>
      <c r="C1" s="23"/>
      <c r="D1" s="206" t="s">
        <v>127</v>
      </c>
      <c r="E1" s="206"/>
      <c r="F1" s="206"/>
      <c r="G1" s="206"/>
      <c r="H1" s="206"/>
      <c r="I1" s="23"/>
    </row>
    <row r="2" spans="1:10" ht="21" customHeight="1" thickBot="1" x14ac:dyDescent="0.25">
      <c r="A2" s="25"/>
      <c r="B2" s="26"/>
      <c r="C2" s="26"/>
      <c r="D2" s="26"/>
      <c r="E2" s="26"/>
      <c r="F2" s="26"/>
      <c r="G2" s="26"/>
      <c r="H2" s="26"/>
      <c r="I2" s="26"/>
    </row>
    <row r="3" spans="1:10" ht="12.75" x14ac:dyDescent="0.2">
      <c r="A3" s="207" t="s">
        <v>0</v>
      </c>
      <c r="B3" s="209" t="s">
        <v>128</v>
      </c>
      <c r="C3" s="211" t="s">
        <v>129</v>
      </c>
      <c r="D3" s="211" t="s">
        <v>130</v>
      </c>
      <c r="E3" s="213" t="s">
        <v>134</v>
      </c>
      <c r="F3" s="211" t="s">
        <v>135</v>
      </c>
      <c r="G3" s="211" t="s">
        <v>131</v>
      </c>
      <c r="H3" s="213" t="s">
        <v>136</v>
      </c>
      <c r="I3" s="202" t="s">
        <v>132</v>
      </c>
      <c r="J3" s="170"/>
    </row>
    <row r="4" spans="1:10" ht="13.5" thickBot="1" x14ac:dyDescent="0.25">
      <c r="A4" s="208"/>
      <c r="B4" s="210"/>
      <c r="C4" s="212"/>
      <c r="D4" s="212"/>
      <c r="E4" s="214"/>
      <c r="F4" s="212"/>
      <c r="G4" s="212"/>
      <c r="H4" s="214"/>
      <c r="I4" s="203"/>
      <c r="J4" s="170"/>
    </row>
    <row r="5" spans="1:10" ht="13.5" hidden="1" thickBot="1" x14ac:dyDescent="0.25">
      <c r="A5" s="197"/>
      <c r="B5" s="41"/>
      <c r="C5" s="200"/>
      <c r="D5" s="198"/>
      <c r="E5" s="199"/>
      <c r="F5" s="198"/>
      <c r="G5" s="198"/>
      <c r="H5" s="199"/>
      <c r="I5" s="201"/>
      <c r="J5" s="170"/>
    </row>
    <row r="6" spans="1:10" ht="12.75" x14ac:dyDescent="0.2">
      <c r="A6" s="130">
        <v>1</v>
      </c>
      <c r="B6" s="131"/>
      <c r="C6" s="132"/>
      <c r="D6" s="171">
        <f>SUMIFS(Budget!F$7:F$36,Budget!E$7:E$36,B6)</f>
        <v>0</v>
      </c>
      <c r="E6" s="172">
        <f>SUMIFS(Budget!F$43:F$57,Budget!E$43:E$57,B6)</f>
        <v>0</v>
      </c>
      <c r="F6" s="171">
        <f>SUMIFS(Budget!F$64:F$83,Budget!E$64:E$83,B6)</f>
        <v>0</v>
      </c>
      <c r="G6" s="133">
        <f t="shared" ref="G6:G20" si="0">+D6+E6+F6</f>
        <v>0</v>
      </c>
      <c r="H6" s="173">
        <f>SUMIFS(Budget!G$7:G$83,Budget!E$7:E$83,B6)</f>
        <v>0</v>
      </c>
      <c r="I6" s="134">
        <f t="shared" ref="I6:I20" si="1">+G6-H6</f>
        <v>0</v>
      </c>
      <c r="J6" s="170"/>
    </row>
    <row r="7" spans="1:10" ht="13.5" customHeight="1" x14ac:dyDescent="0.2">
      <c r="A7" s="135">
        <v>2</v>
      </c>
      <c r="B7" s="131"/>
      <c r="C7" s="132"/>
      <c r="D7" s="171">
        <f>SUMIFS(Budget!F$7:F$36,Budget!E$7:E$36,B7)</f>
        <v>0</v>
      </c>
      <c r="E7" s="172">
        <f>SUMIFS(Budget!F$43:F$57,Budget!E$43:E$57,B7)</f>
        <v>0</v>
      </c>
      <c r="F7" s="171">
        <f>SUMIFS(Budget!F$64:F$83,Budget!E$64:E$83,B7)</f>
        <v>0</v>
      </c>
      <c r="G7" s="133">
        <f t="shared" si="0"/>
        <v>0</v>
      </c>
      <c r="H7" s="173">
        <f>SUMIFS(Budget!G$7:G$83,Budget!E$7:E$83,B7)</f>
        <v>0</v>
      </c>
      <c r="I7" s="134">
        <f t="shared" si="1"/>
        <v>0</v>
      </c>
      <c r="J7" s="170"/>
    </row>
    <row r="8" spans="1:10" ht="13.5" customHeight="1" x14ac:dyDescent="0.2">
      <c r="A8" s="135">
        <v>3</v>
      </c>
      <c r="B8" s="131"/>
      <c r="C8" s="132"/>
      <c r="D8" s="171">
        <f>SUMIFS(Budget!F$7:F$36,Budget!E$7:E$36,B8)</f>
        <v>0</v>
      </c>
      <c r="E8" s="172">
        <f>SUMIFS(Budget!F$43:F$57,Budget!E$43:E$57,B8)</f>
        <v>0</v>
      </c>
      <c r="F8" s="171">
        <f>SUMIFS(Budget!F$64:F$83,Budget!E$64:E$83,B8)</f>
        <v>0</v>
      </c>
      <c r="G8" s="133">
        <f t="shared" si="0"/>
        <v>0</v>
      </c>
      <c r="H8" s="173">
        <f>SUMIFS(Budget!G$7:G$83,Budget!E$7:E$83,B8)</f>
        <v>0</v>
      </c>
      <c r="I8" s="134">
        <f t="shared" si="1"/>
        <v>0</v>
      </c>
      <c r="J8" s="170"/>
    </row>
    <row r="9" spans="1:10" ht="13.5" customHeight="1" x14ac:dyDescent="0.2">
      <c r="A9" s="135">
        <v>4</v>
      </c>
      <c r="B9" s="131"/>
      <c r="C9" s="132"/>
      <c r="D9" s="171">
        <f>SUMIFS(Budget!F$7:F$36,Budget!E$7:E$36,B9)</f>
        <v>0</v>
      </c>
      <c r="E9" s="172">
        <f>SUMIFS(Budget!F$43:F$57,Budget!E$43:E$57,B9)</f>
        <v>0</v>
      </c>
      <c r="F9" s="171">
        <f>SUMIFS(Budget!F$64:F$83,Budget!E$64:E$83,B9)</f>
        <v>0</v>
      </c>
      <c r="G9" s="133">
        <f t="shared" si="0"/>
        <v>0</v>
      </c>
      <c r="H9" s="173">
        <f>SUMIFS(Budget!G$7:G$83,Budget!E$7:E$83,B9)</f>
        <v>0</v>
      </c>
      <c r="I9" s="134">
        <f t="shared" si="1"/>
        <v>0</v>
      </c>
      <c r="J9" s="170"/>
    </row>
    <row r="10" spans="1:10" ht="13.5" customHeight="1" x14ac:dyDescent="0.2">
      <c r="A10" s="135">
        <v>5</v>
      </c>
      <c r="B10" s="131"/>
      <c r="C10" s="132"/>
      <c r="D10" s="171">
        <f>SUMIFS(Budget!F$7:F$36,Budget!E$7:E$36,B10)</f>
        <v>0</v>
      </c>
      <c r="E10" s="172">
        <f>SUMIFS(Budget!F$43:F$57,Budget!E$43:E$57,B10)</f>
        <v>0</v>
      </c>
      <c r="F10" s="171">
        <f>SUMIFS(Budget!F$64:F$83,Budget!E$64:E$83,B10)</f>
        <v>0</v>
      </c>
      <c r="G10" s="133">
        <f t="shared" si="0"/>
        <v>0</v>
      </c>
      <c r="H10" s="173">
        <f>SUMIFS(Budget!G$7:G$83,Budget!E$7:E$83,B10)</f>
        <v>0</v>
      </c>
      <c r="I10" s="134">
        <f t="shared" si="1"/>
        <v>0</v>
      </c>
      <c r="J10" s="170"/>
    </row>
    <row r="11" spans="1:10" ht="13.5" customHeight="1" x14ac:dyDescent="0.2">
      <c r="A11" s="135">
        <v>6</v>
      </c>
      <c r="B11" s="131"/>
      <c r="C11" s="132"/>
      <c r="D11" s="171">
        <f>SUMIFS(Budget!F$7:F$36,Budget!E$7:E$36,B11)</f>
        <v>0</v>
      </c>
      <c r="E11" s="172">
        <f>SUMIFS(Budget!F$43:F$57,Budget!E$43:E$57,B11)</f>
        <v>0</v>
      </c>
      <c r="F11" s="171">
        <f>SUMIFS(Budget!F$64:F$83,Budget!E$64:E$83,B11)</f>
        <v>0</v>
      </c>
      <c r="G11" s="133">
        <f t="shared" si="0"/>
        <v>0</v>
      </c>
      <c r="H11" s="173">
        <f>SUMIFS(Budget!G$7:G$83,Budget!E$7:E$83,B11)</f>
        <v>0</v>
      </c>
      <c r="I11" s="134">
        <f t="shared" si="1"/>
        <v>0</v>
      </c>
      <c r="J11" s="170"/>
    </row>
    <row r="12" spans="1:10" ht="13.5" customHeight="1" x14ac:dyDescent="0.2">
      <c r="A12" s="135">
        <v>7</v>
      </c>
      <c r="B12" s="131"/>
      <c r="C12" s="132"/>
      <c r="D12" s="171">
        <f>SUMIFS(Budget!F$7:F$36,Budget!E$7:E$36,B12)</f>
        <v>0</v>
      </c>
      <c r="E12" s="172">
        <f>SUMIFS(Budget!F$43:F$57,Budget!E$43:E$57,B12)</f>
        <v>0</v>
      </c>
      <c r="F12" s="171">
        <f>SUMIFS(Budget!F$64:F$83,Budget!E$64:E$83,B12)</f>
        <v>0</v>
      </c>
      <c r="G12" s="133">
        <f t="shared" si="0"/>
        <v>0</v>
      </c>
      <c r="H12" s="173">
        <f>SUMIFS(Budget!G$7:G$83,Budget!E$7:E$83,B12)</f>
        <v>0</v>
      </c>
      <c r="I12" s="134">
        <f t="shared" si="1"/>
        <v>0</v>
      </c>
      <c r="J12" s="170"/>
    </row>
    <row r="13" spans="1:10" ht="13.5" customHeight="1" x14ac:dyDescent="0.2">
      <c r="A13" s="135">
        <v>8</v>
      </c>
      <c r="B13" s="131"/>
      <c r="C13" s="132"/>
      <c r="D13" s="171">
        <f>SUMIFS(Budget!F$7:F$36,Budget!E$7:E$36,B13)</f>
        <v>0</v>
      </c>
      <c r="E13" s="172">
        <f>SUMIFS(Budget!F$43:F$57,Budget!E$43:E$57,B13)</f>
        <v>0</v>
      </c>
      <c r="F13" s="171">
        <f>SUMIFS(Budget!F$64:F$83,Budget!E$64:E$83,B13)</f>
        <v>0</v>
      </c>
      <c r="G13" s="133">
        <f t="shared" si="0"/>
        <v>0</v>
      </c>
      <c r="H13" s="173">
        <f>SUMIFS(Budget!G$7:G$83,Budget!E$7:E$83,B13)</f>
        <v>0</v>
      </c>
      <c r="I13" s="134">
        <f t="shared" si="1"/>
        <v>0</v>
      </c>
      <c r="J13" s="170"/>
    </row>
    <row r="14" spans="1:10" ht="13.5" customHeight="1" x14ac:dyDescent="0.2">
      <c r="A14" s="135">
        <v>9</v>
      </c>
      <c r="B14" s="131"/>
      <c r="C14" s="132"/>
      <c r="D14" s="171">
        <f>SUMIFS(Budget!F$7:F$36,Budget!E$7:E$36,B14)</f>
        <v>0</v>
      </c>
      <c r="E14" s="172">
        <f>SUMIFS(Budget!F$43:F$57,Budget!E$43:E$57,B14)</f>
        <v>0</v>
      </c>
      <c r="F14" s="171">
        <f>SUMIFS(Budget!F$64:F$83,Budget!E$64:E$83,B14)</f>
        <v>0</v>
      </c>
      <c r="G14" s="133">
        <f t="shared" si="0"/>
        <v>0</v>
      </c>
      <c r="H14" s="173">
        <f>SUMIFS(Budget!G$7:G$83,Budget!E$7:E$83,B14)</f>
        <v>0</v>
      </c>
      <c r="I14" s="134">
        <f t="shared" si="1"/>
        <v>0</v>
      </c>
      <c r="J14" s="170"/>
    </row>
    <row r="15" spans="1:10" ht="13.5" customHeight="1" x14ac:dyDescent="0.2">
      <c r="A15" s="135">
        <v>10</v>
      </c>
      <c r="B15" s="131"/>
      <c r="C15" s="132"/>
      <c r="D15" s="171">
        <f>SUMIFS(Budget!F$7:F$36,Budget!E$7:E$36,B15)</f>
        <v>0</v>
      </c>
      <c r="E15" s="172">
        <f>SUMIFS(Budget!F$43:F$57,Budget!E$43:E$57,B15)</f>
        <v>0</v>
      </c>
      <c r="F15" s="171">
        <f>SUMIFS(Budget!F$64:F$83,Budget!E$64:E$83,B15)</f>
        <v>0</v>
      </c>
      <c r="G15" s="133">
        <f t="shared" si="0"/>
        <v>0</v>
      </c>
      <c r="H15" s="173">
        <f>SUMIFS(Budget!G$7:G$83,Budget!E$7:E$83,B15)</f>
        <v>0</v>
      </c>
      <c r="I15" s="134">
        <f t="shared" si="1"/>
        <v>0</v>
      </c>
      <c r="J15" s="170"/>
    </row>
    <row r="16" spans="1:10" ht="13.5" customHeight="1" x14ac:dyDescent="0.2">
      <c r="A16" s="135">
        <v>11</v>
      </c>
      <c r="B16" s="131"/>
      <c r="C16" s="132"/>
      <c r="D16" s="171">
        <f>SUMIFS(Budget!F$7:F$36,Budget!E$7:E$36,B16)</f>
        <v>0</v>
      </c>
      <c r="E16" s="172">
        <f>SUMIFS(Budget!F$43:F$57,Budget!E$43:E$57,B16)</f>
        <v>0</v>
      </c>
      <c r="F16" s="171">
        <f>SUMIFS(Budget!F$64:F$83,Budget!E$64:E$83,B16)</f>
        <v>0</v>
      </c>
      <c r="G16" s="133">
        <f t="shared" si="0"/>
        <v>0</v>
      </c>
      <c r="H16" s="173">
        <f>SUMIFS(Budget!G$7:G$83,Budget!E$7:E$83,B16)</f>
        <v>0</v>
      </c>
      <c r="I16" s="134">
        <f t="shared" si="1"/>
        <v>0</v>
      </c>
      <c r="J16" s="170"/>
    </row>
    <row r="17" spans="1:10" ht="13.5" customHeight="1" x14ac:dyDescent="0.2">
      <c r="A17" s="135">
        <v>12</v>
      </c>
      <c r="B17" s="131"/>
      <c r="C17" s="132"/>
      <c r="D17" s="171">
        <f>SUMIFS(Budget!F$7:F$36,Budget!E$7:E$36,B17)</f>
        <v>0</v>
      </c>
      <c r="E17" s="172">
        <f>SUMIFS(Budget!F$43:F$57,Budget!E$43:E$57,B17)</f>
        <v>0</v>
      </c>
      <c r="F17" s="171">
        <f>SUMIFS(Budget!F$64:F$83,Budget!E$64:E$83,B17)</f>
        <v>0</v>
      </c>
      <c r="G17" s="133">
        <f t="shared" si="0"/>
        <v>0</v>
      </c>
      <c r="H17" s="173">
        <f>SUMIFS(Budget!G$7:G$83,Budget!E$7:E$83,B17)</f>
        <v>0</v>
      </c>
      <c r="I17" s="134">
        <f t="shared" si="1"/>
        <v>0</v>
      </c>
      <c r="J17" s="170"/>
    </row>
    <row r="18" spans="1:10" ht="13.5" customHeight="1" x14ac:dyDescent="0.2">
      <c r="A18" s="135">
        <v>13</v>
      </c>
      <c r="B18" s="131"/>
      <c r="C18" s="132"/>
      <c r="D18" s="171">
        <f>SUMIFS(Budget!F$7:F$36,Budget!E$7:E$36,B18)</f>
        <v>0</v>
      </c>
      <c r="E18" s="172">
        <f>SUMIFS(Budget!F$43:F$57,Budget!E$43:E$57,B18)</f>
        <v>0</v>
      </c>
      <c r="F18" s="171">
        <f>SUMIFS(Budget!F$64:F$83,Budget!E$64:E$83,B18)</f>
        <v>0</v>
      </c>
      <c r="G18" s="133">
        <f t="shared" si="0"/>
        <v>0</v>
      </c>
      <c r="H18" s="173">
        <f>SUMIFS(Budget!G$7:G$83,Budget!E$7:E$83,B18)</f>
        <v>0</v>
      </c>
      <c r="I18" s="134">
        <f t="shared" si="1"/>
        <v>0</v>
      </c>
      <c r="J18" s="170"/>
    </row>
    <row r="19" spans="1:10" ht="13.5" customHeight="1" x14ac:dyDescent="0.2">
      <c r="A19" s="135">
        <v>14</v>
      </c>
      <c r="B19" s="131"/>
      <c r="C19" s="132"/>
      <c r="D19" s="171">
        <f>SUMIFS(Budget!F$7:F$36,Budget!E$7:E$36,B19)</f>
        <v>0</v>
      </c>
      <c r="E19" s="172">
        <f>SUMIFS(Budget!F$43:F$57,Budget!E$43:E$57,B19)</f>
        <v>0</v>
      </c>
      <c r="F19" s="171">
        <f>SUMIFS(Budget!F$64:F$83,Budget!E$64:E$83,B19)</f>
        <v>0</v>
      </c>
      <c r="G19" s="133">
        <f t="shared" si="0"/>
        <v>0</v>
      </c>
      <c r="H19" s="173">
        <f>SUMIFS(Budget!G$7:G$83,Budget!E$7:E$83,B19)</f>
        <v>0</v>
      </c>
      <c r="I19" s="134">
        <f t="shared" si="1"/>
        <v>0</v>
      </c>
      <c r="J19" s="170"/>
    </row>
    <row r="20" spans="1:10" ht="13.5" customHeight="1" thickBot="1" x14ac:dyDescent="0.25">
      <c r="A20" s="136">
        <v>15</v>
      </c>
      <c r="B20" s="137"/>
      <c r="C20" s="132"/>
      <c r="D20" s="171">
        <f>SUMIFS(Budget!F$7:F$36,Budget!E$7:E$36,B20)</f>
        <v>0</v>
      </c>
      <c r="E20" s="172">
        <f>SUMIFS(Budget!F$43:F$57,Budget!E$43:E$57,B20)</f>
        <v>0</v>
      </c>
      <c r="F20" s="171">
        <f>SUMIFS(Budget!F$64:F$83,Budget!E$64:E$83,B20)</f>
        <v>0</v>
      </c>
      <c r="G20" s="133">
        <f t="shared" si="0"/>
        <v>0</v>
      </c>
      <c r="H20" s="173">
        <f>SUMIFS(Budget!G$7:G$83,Budget!E$7:E$83,B20)</f>
        <v>0</v>
      </c>
      <c r="I20" s="134">
        <f t="shared" si="1"/>
        <v>0</v>
      </c>
      <c r="J20" s="170"/>
    </row>
    <row r="21" spans="1:10" ht="18.75" customHeight="1" thickBot="1" x14ac:dyDescent="0.25">
      <c r="A21" s="26"/>
      <c r="B21" s="204" t="s">
        <v>133</v>
      </c>
      <c r="C21" s="205"/>
      <c r="D21" s="174">
        <f t="shared" ref="D21:I21" si="2">SUM(D6:D20)</f>
        <v>0</v>
      </c>
      <c r="E21" s="175">
        <f t="shared" si="2"/>
        <v>0</v>
      </c>
      <c r="F21" s="174">
        <f t="shared" si="2"/>
        <v>0</v>
      </c>
      <c r="G21" s="174">
        <f t="shared" si="2"/>
        <v>0</v>
      </c>
      <c r="H21" s="175">
        <f t="shared" si="2"/>
        <v>0</v>
      </c>
      <c r="I21" s="138">
        <f t="shared" si="2"/>
        <v>0</v>
      </c>
      <c r="J21" s="170"/>
    </row>
    <row r="22" spans="1:10" ht="14.25" hidden="1" x14ac:dyDescent="0.2">
      <c r="A22" s="23"/>
      <c r="B22" s="23"/>
      <c r="C22" s="23"/>
      <c r="D22" s="23"/>
      <c r="E22" s="23"/>
      <c r="F22" s="23"/>
      <c r="G22" s="23"/>
      <c r="H22" s="23"/>
      <c r="I22" s="23"/>
      <c r="J22" s="170"/>
    </row>
    <row r="23" spans="1:10" s="142" customFormat="1" ht="25.15" customHeight="1" x14ac:dyDescent="0.2">
      <c r="A23" s="141"/>
      <c r="B23" s="141"/>
      <c r="C23" s="141"/>
      <c r="D23" s="141"/>
      <c r="E23" s="141"/>
      <c r="F23" s="141"/>
      <c r="G23" s="141"/>
      <c r="H23" s="141"/>
      <c r="I23" s="141"/>
      <c r="J23" s="176"/>
    </row>
    <row r="24" spans="1:10" ht="25.15" customHeight="1" x14ac:dyDescent="0.2">
      <c r="A24" s="23"/>
      <c r="B24" s="23"/>
      <c r="C24" s="23"/>
      <c r="D24" s="23"/>
      <c r="E24" s="23"/>
      <c r="F24" s="23"/>
      <c r="G24" s="23"/>
      <c r="H24" s="23"/>
      <c r="I24" s="23"/>
    </row>
    <row r="25" spans="1:10" ht="25.15" hidden="1" customHeight="1" x14ac:dyDescent="0.2">
      <c r="A25" s="23"/>
      <c r="B25" s="23"/>
      <c r="C25" s="23"/>
      <c r="D25" s="23"/>
      <c r="E25" s="23"/>
      <c r="F25" s="23"/>
      <c r="G25" s="23"/>
      <c r="H25" s="23"/>
      <c r="I25" s="23"/>
    </row>
    <row r="26" spans="1:10" ht="25.15" hidden="1" customHeight="1" x14ac:dyDescent="0.2">
      <c r="A26" s="23"/>
      <c r="B26" s="23"/>
      <c r="C26" s="23"/>
      <c r="D26" s="23"/>
      <c r="E26" s="23"/>
      <c r="F26" s="23"/>
      <c r="G26" s="23"/>
      <c r="H26" s="23"/>
      <c r="I26" s="23"/>
    </row>
    <row r="27" spans="1:10" ht="14.25" hidden="1" x14ac:dyDescent="0.2">
      <c r="A27" s="23"/>
      <c r="B27" s="23"/>
      <c r="C27" s="23"/>
      <c r="D27" s="23"/>
      <c r="E27" s="23"/>
      <c r="F27" s="23"/>
      <c r="G27" s="23"/>
      <c r="H27" s="23"/>
      <c r="I27" s="23"/>
    </row>
    <row r="28" spans="1:10" ht="14.25" hidden="1" x14ac:dyDescent="0.2">
      <c r="A28" s="23"/>
      <c r="B28" s="23"/>
      <c r="C28" s="23"/>
      <c r="D28" s="23"/>
      <c r="E28" s="23"/>
      <c r="F28" s="23"/>
      <c r="G28" s="23"/>
      <c r="H28" s="23"/>
      <c r="I28" s="23"/>
    </row>
    <row r="29" spans="1:10" ht="14.25" hidden="1" x14ac:dyDescent="0.2">
      <c r="A29" s="23"/>
      <c r="B29" s="23"/>
      <c r="C29" s="23"/>
      <c r="D29" s="23"/>
      <c r="E29" s="23"/>
      <c r="F29" s="23"/>
      <c r="G29" s="23"/>
      <c r="H29" s="23"/>
      <c r="I29" s="23"/>
    </row>
    <row r="30" spans="1:10" ht="14.25" hidden="1" x14ac:dyDescent="0.2">
      <c r="A30" s="23"/>
      <c r="B30" s="23"/>
      <c r="C30" s="23"/>
      <c r="D30" s="23"/>
      <c r="E30" s="23"/>
      <c r="F30" s="23"/>
      <c r="G30" s="23"/>
      <c r="H30" s="23"/>
      <c r="I30" s="23"/>
    </row>
    <row r="31" spans="1:10" ht="14.25" hidden="1" x14ac:dyDescent="0.2">
      <c r="A31" s="23"/>
      <c r="B31" s="23"/>
      <c r="C31" s="23"/>
      <c r="D31" s="23"/>
      <c r="E31" s="23"/>
      <c r="F31" s="23"/>
      <c r="G31" s="23"/>
      <c r="H31" s="23"/>
      <c r="I31" s="23"/>
    </row>
    <row r="32" spans="1:10" ht="14.25" hidden="1" x14ac:dyDescent="0.2">
      <c r="A32" s="23"/>
      <c r="B32" s="23"/>
      <c r="C32" s="23"/>
      <c r="D32" s="23"/>
      <c r="E32" s="23"/>
      <c r="F32" s="23"/>
      <c r="G32" s="23"/>
      <c r="H32" s="23"/>
      <c r="I32" s="23"/>
    </row>
    <row r="33" spans="1:9" ht="14.25" hidden="1" x14ac:dyDescent="0.2">
      <c r="A33" s="23"/>
      <c r="B33" s="23"/>
      <c r="C33" s="23"/>
      <c r="D33" s="23"/>
      <c r="E33" s="23"/>
      <c r="F33" s="23"/>
      <c r="G33" s="23"/>
      <c r="H33" s="23"/>
      <c r="I33" s="23"/>
    </row>
    <row r="34" spans="1:9" ht="14.25" hidden="1" x14ac:dyDescent="0.2">
      <c r="A34" s="23"/>
      <c r="B34" s="23"/>
      <c r="C34" s="23"/>
      <c r="D34" s="23"/>
      <c r="E34" s="23"/>
      <c r="F34" s="23"/>
      <c r="G34" s="23"/>
      <c r="H34" s="23"/>
      <c r="I34" s="23"/>
    </row>
    <row r="35" spans="1:9" ht="14.25" hidden="1" x14ac:dyDescent="0.2">
      <c r="A35" s="23"/>
      <c r="B35" s="23"/>
      <c r="C35" s="23"/>
      <c r="D35" s="23"/>
      <c r="E35" s="23"/>
      <c r="F35" s="23"/>
      <c r="G35" s="23"/>
      <c r="H35" s="23"/>
      <c r="I35" s="23"/>
    </row>
    <row r="36" spans="1:9" ht="14.25" hidden="1" x14ac:dyDescent="0.2">
      <c r="A36" s="23"/>
      <c r="B36" s="23"/>
      <c r="C36" s="23"/>
      <c r="D36" s="23"/>
      <c r="E36" s="23"/>
      <c r="F36" s="23"/>
      <c r="G36" s="23"/>
      <c r="H36" s="23"/>
      <c r="I36" s="23"/>
    </row>
    <row r="37" spans="1:9" ht="14.25" hidden="1" x14ac:dyDescent="0.2">
      <c r="A37" s="23"/>
      <c r="B37" s="23"/>
      <c r="C37" s="23"/>
      <c r="D37" s="23"/>
      <c r="E37" s="23"/>
      <c r="F37" s="23"/>
      <c r="G37" s="23"/>
      <c r="H37" s="23"/>
      <c r="I37" s="23"/>
    </row>
    <row r="38" spans="1:9" ht="14.25" hidden="1" x14ac:dyDescent="0.2">
      <c r="A38" s="23"/>
      <c r="B38" s="23"/>
      <c r="C38" s="23"/>
      <c r="D38" s="23"/>
      <c r="E38" s="23"/>
      <c r="F38" s="23"/>
      <c r="G38" s="23"/>
      <c r="H38" s="23"/>
      <c r="I38" s="23"/>
    </row>
    <row r="39" spans="1:9" ht="14.25" hidden="1" x14ac:dyDescent="0.2">
      <c r="A39" s="23"/>
      <c r="B39" s="23"/>
      <c r="C39" s="23"/>
      <c r="D39" s="23"/>
      <c r="E39" s="23"/>
      <c r="F39" s="23"/>
      <c r="G39" s="23"/>
      <c r="H39" s="23"/>
      <c r="I39" s="23"/>
    </row>
    <row r="40" spans="1:9" ht="14.25" hidden="1" x14ac:dyDescent="0.2">
      <c r="A40" s="23"/>
      <c r="B40" s="23"/>
      <c r="C40" s="23"/>
      <c r="D40" s="23"/>
      <c r="E40" s="23"/>
      <c r="F40" s="23"/>
      <c r="G40" s="23"/>
      <c r="H40" s="23"/>
      <c r="I40" s="23"/>
    </row>
    <row r="41" spans="1:9" ht="14.25" hidden="1" x14ac:dyDescent="0.2">
      <c r="A41" s="23"/>
      <c r="B41" s="23"/>
      <c r="C41" s="23"/>
      <c r="D41" s="23"/>
      <c r="E41" s="23"/>
      <c r="F41" s="23"/>
      <c r="G41" s="23"/>
      <c r="H41" s="23"/>
      <c r="I41" s="23"/>
    </row>
    <row r="42" spans="1:9" ht="14.25" hidden="1" x14ac:dyDescent="0.2">
      <c r="A42" s="23"/>
      <c r="B42" s="23"/>
      <c r="C42" s="23"/>
      <c r="D42" s="23"/>
      <c r="E42" s="23"/>
      <c r="F42" s="23"/>
      <c r="G42" s="23"/>
      <c r="H42" s="23"/>
      <c r="I42" s="23"/>
    </row>
  </sheetData>
  <mergeCells count="11">
    <mergeCell ref="I3:I4"/>
    <mergeCell ref="B21:C21"/>
    <mergeCell ref="D1:H1"/>
    <mergeCell ref="A3:A4"/>
    <mergeCell ref="B3:B4"/>
    <mergeCell ref="C3:C4"/>
    <mergeCell ref="D3:D4"/>
    <mergeCell ref="E3:E4"/>
    <mergeCell ref="F3:F4"/>
    <mergeCell ref="H3:H4"/>
    <mergeCell ref="G3:G4"/>
  </mergeCells>
  <phoneticPr fontId="30" type="noConversion"/>
  <conditionalFormatting sqref="D6:D20">
    <cfRule type="expression" dxfId="8" priority="2">
      <formula>$C6:XFD20&lt;&gt;"Overig"</formula>
    </cfRule>
  </conditionalFormatting>
  <conditionalFormatting sqref="D21">
    <cfRule type="expression" dxfId="7" priority="5">
      <formula>$C21:XFD38&lt;&gt;"Overig"</formula>
    </cfRule>
  </conditionalFormatting>
  <conditionalFormatting sqref="E6:G20">
    <cfRule type="expression" dxfId="6" priority="1">
      <formula>B6:$C20&lt;&gt;"Overig"</formula>
    </cfRule>
  </conditionalFormatting>
  <conditionalFormatting sqref="E21:G21">
    <cfRule type="expression" dxfId="5" priority="9">
      <formula>$A21:D25&lt;&gt;"Overig"</formula>
    </cfRule>
  </conditionalFormatting>
  <conditionalFormatting sqref="G21">
    <cfRule type="expression" dxfId="4" priority="21">
      <formula>$A21:G25&lt;&gt;"Overig"</formula>
    </cfRule>
  </conditionalFormatting>
  <conditionalFormatting sqref="H6:H20">
    <cfRule type="expression" dxfId="3" priority="13">
      <formula>$C6:D20&lt;&gt;"Overig"</formula>
    </cfRule>
  </conditionalFormatting>
  <conditionalFormatting sqref="H21">
    <cfRule type="expression" dxfId="2" priority="16">
      <formula>$A21:F25&lt;&gt;"Overig"</formula>
    </cfRule>
  </conditionalFormatting>
  <pageMargins left="0.7" right="0.7" top="0.75" bottom="0.75" header="0.3" footer="0.3"/>
  <pageSetup scale="58"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F2BA3-20A5-43DD-9E9E-FFDDFA25D68A}">
          <x14:formula1>
            <xm:f>hulpsheets!$H$1:$H$12</xm:f>
          </x14:formula1>
          <xm:sqref>C6:C20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pageSetUpPr fitToPage="1"/>
  </sheetPr>
  <dimension ref="A1:N41"/>
  <sheetViews>
    <sheetView view="pageBreakPreview" zoomScale="60" zoomScaleNormal="85" workbookViewId="0">
      <selection activeCell="M31" sqref="M31"/>
    </sheetView>
  </sheetViews>
  <sheetFormatPr defaultColWidth="0" defaultRowHeight="14.25" zeroHeight="1" x14ac:dyDescent="0.2"/>
  <cols>
    <col min="1" max="1" width="5.140625" style="24" customWidth="1"/>
    <col min="2" max="3" width="21.42578125" style="24" customWidth="1"/>
    <col min="4" max="4" width="19.5703125" style="24" customWidth="1"/>
    <col min="5" max="5" width="15.5703125" style="24" customWidth="1"/>
    <col min="6" max="6" width="19.42578125" style="24" customWidth="1"/>
    <col min="7" max="7" width="25.28515625" style="24" customWidth="1"/>
    <col min="8" max="8" width="23.5703125" style="24" customWidth="1"/>
    <col min="9" max="9" width="14" style="24" customWidth="1"/>
    <col min="10" max="10" width="26.140625" style="24" customWidth="1"/>
    <col min="11" max="11" width="29.42578125" style="24" customWidth="1"/>
    <col min="12" max="12" width="29.85546875" style="24" customWidth="1"/>
    <col min="13" max="13" width="21.42578125" style="23" customWidth="1"/>
    <col min="14" max="14" width="1.42578125" style="24" customWidth="1"/>
    <col min="15" max="16384" width="21.42578125" style="24" hidden="1"/>
  </cols>
  <sheetData>
    <row r="1" spans="1:14" ht="26.25" x14ac:dyDescent="0.2">
      <c r="A1" s="22" t="s">
        <v>56</v>
      </c>
      <c r="B1" s="23"/>
      <c r="C1" s="23"/>
      <c r="D1" s="23"/>
      <c r="E1" s="23"/>
      <c r="F1" s="23"/>
      <c r="G1" s="23"/>
      <c r="H1" s="23"/>
      <c r="I1" s="23"/>
      <c r="J1" s="23"/>
      <c r="K1" s="23"/>
      <c r="L1" s="23"/>
      <c r="N1" s="23"/>
    </row>
    <row r="2" spans="1:14" x14ac:dyDescent="0.2">
      <c r="A2" s="23"/>
      <c r="B2" s="23"/>
      <c r="C2" s="23"/>
      <c r="D2" s="23"/>
      <c r="E2" s="23"/>
      <c r="F2" s="23"/>
      <c r="G2" s="23"/>
      <c r="H2" s="23"/>
      <c r="I2" s="23"/>
      <c r="J2" s="23"/>
      <c r="K2" s="23"/>
      <c r="L2" s="23"/>
      <c r="N2" s="23"/>
    </row>
    <row r="3" spans="1:14" x14ac:dyDescent="0.2">
      <c r="A3" s="25" t="s">
        <v>57</v>
      </c>
      <c r="B3" s="26"/>
      <c r="C3" s="26"/>
      <c r="D3" s="26"/>
      <c r="E3" s="26"/>
      <c r="F3" s="26"/>
      <c r="G3" s="26"/>
      <c r="H3" s="26"/>
      <c r="I3" s="26"/>
      <c r="J3" s="26"/>
      <c r="K3" s="26"/>
      <c r="L3" s="26"/>
      <c r="M3" s="26"/>
      <c r="N3" s="23"/>
    </row>
    <row r="4" spans="1:14" ht="15" thickBot="1" x14ac:dyDescent="0.25">
      <c r="A4" s="25"/>
      <c r="B4" s="26"/>
      <c r="C4" s="26"/>
      <c r="D4" s="26"/>
      <c r="E4" s="26"/>
      <c r="F4" s="26"/>
      <c r="G4" s="26"/>
      <c r="H4" s="26"/>
      <c r="I4" s="26"/>
      <c r="J4" s="26"/>
      <c r="K4" s="26"/>
      <c r="L4" s="26"/>
      <c r="M4" s="26"/>
      <c r="N4" s="23"/>
    </row>
    <row r="5" spans="1:14" ht="12.75" customHeight="1" x14ac:dyDescent="0.2">
      <c r="A5" s="207" t="s">
        <v>0</v>
      </c>
      <c r="B5" s="209" t="s">
        <v>58</v>
      </c>
      <c r="C5" s="211" t="s">
        <v>137</v>
      </c>
      <c r="D5" s="211" t="s">
        <v>59</v>
      </c>
      <c r="E5" s="209" t="s">
        <v>60</v>
      </c>
      <c r="F5" s="213" t="s">
        <v>61</v>
      </c>
      <c r="G5" s="211" t="s">
        <v>62</v>
      </c>
      <c r="H5" s="211" t="s">
        <v>63</v>
      </c>
      <c r="I5" s="213" t="s">
        <v>64</v>
      </c>
      <c r="J5" s="211" t="s">
        <v>65</v>
      </c>
      <c r="K5" s="213" t="s">
        <v>66</v>
      </c>
      <c r="L5" s="211" t="s">
        <v>67</v>
      </c>
      <c r="M5" s="225" t="s">
        <v>68</v>
      </c>
      <c r="N5" s="23"/>
    </row>
    <row r="6" spans="1:14" ht="15" thickBot="1" x14ac:dyDescent="0.25">
      <c r="A6" s="208"/>
      <c r="B6" s="229"/>
      <c r="C6" s="228"/>
      <c r="D6" s="228"/>
      <c r="E6" s="229"/>
      <c r="F6" s="224"/>
      <c r="G6" s="212"/>
      <c r="H6" s="212"/>
      <c r="I6" s="224"/>
      <c r="J6" s="212"/>
      <c r="K6" s="224"/>
      <c r="L6" s="212"/>
      <c r="M6" s="226"/>
      <c r="N6" s="23"/>
    </row>
    <row r="7" spans="1:14" x14ac:dyDescent="0.2">
      <c r="A7" s="27">
        <v>1</v>
      </c>
      <c r="B7" s="128" t="s">
        <v>55</v>
      </c>
      <c r="C7" s="147"/>
      <c r="D7" s="114"/>
      <c r="E7" s="114"/>
      <c r="F7" s="115"/>
      <c r="G7" s="28">
        <f>IFERROR(IF(D7="VSNU",INDEX(Tabel_VSNU,MATCH($F7,hulpsheets!$A$15:$A$111,0),MATCH($E7,hulpsheets!$A$15:$F$15,0)),IF(D7="NFU",INDEX(Tabel_NFU,MATCH($F7,hulpsheets!$H$15:$H$111,0),MATCH($E7,hulpsheets!$H$15:$N$15,0)),IF(D7="Overig",0,0))),0)</f>
        <v>0</v>
      </c>
      <c r="H7" s="179"/>
      <c r="I7" s="120">
        <v>1</v>
      </c>
      <c r="J7" s="1">
        <f>IF(G7&gt;0,G7*I7,H7*F7*I7)</f>
        <v>0</v>
      </c>
      <c r="K7" s="1">
        <f>IF(D7="Overig",J7*0.4,0)</f>
        <v>0</v>
      </c>
      <c r="L7" s="183"/>
      <c r="M7" s="180">
        <f>IF(D7="Overig",((J7+K7)*(1+L7)),J7)</f>
        <v>0</v>
      </c>
      <c r="N7" s="23"/>
    </row>
    <row r="8" spans="1:14" x14ac:dyDescent="0.2">
      <c r="A8" s="29">
        <v>2</v>
      </c>
      <c r="B8" s="113" t="s">
        <v>55</v>
      </c>
      <c r="C8" s="148"/>
      <c r="D8" s="116"/>
      <c r="E8" s="116"/>
      <c r="F8" s="117"/>
      <c r="G8" s="30">
        <f>IFERROR(IF(D8="VSNU",INDEX(Tabel_VSNU,MATCH($F8,hulpsheets!$A$15:$A$111,0),MATCH($E8,hulpsheets!$A$15:$F$15,0)),IF(D8="NFU",INDEX(Tabel_NFU,MATCH($F8,hulpsheets!$H$15:$H$111,0),MATCH($E8,hulpsheets!$H$15:$N$15,0)),IF(D8="Overig",0,0))),0)</f>
        <v>0</v>
      </c>
      <c r="H8" s="43"/>
      <c r="I8" s="121">
        <v>1</v>
      </c>
      <c r="J8" s="2">
        <f t="shared" ref="J8:J21" si="0">IF(G8&gt;0,G8*I8,H8*F8*I8)</f>
        <v>0</v>
      </c>
      <c r="K8" s="2">
        <f t="shared" ref="K8:K21" si="1">IF(D8="Overig",J8*0.4,0)</f>
        <v>0</v>
      </c>
      <c r="L8" s="184"/>
      <c r="M8" s="181">
        <f t="shared" ref="M8:M21" si="2">IF(D8="Overig",((J8+K8)*(1+L8)),J8)</f>
        <v>0</v>
      </c>
      <c r="N8" s="23"/>
    </row>
    <row r="9" spans="1:14" x14ac:dyDescent="0.2">
      <c r="A9" s="29">
        <v>3</v>
      </c>
      <c r="B9" s="113" t="s">
        <v>55</v>
      </c>
      <c r="C9" s="148"/>
      <c r="D9" s="116"/>
      <c r="E9" s="116"/>
      <c r="F9" s="117"/>
      <c r="G9" s="30">
        <f>IFERROR(IF(D9="VSNU",INDEX(Tabel_VSNU,MATCH($F9,hulpsheets!$A$15:$A$111,0),MATCH($E9,hulpsheets!$A$15:$F$15,0)),IF(D9="NFU",INDEX(Tabel_NFU,MATCH($F9,hulpsheets!$H$15:$H$111,0),MATCH($E9,hulpsheets!$H$15:$N$15,0)),IF(D9="Overig",0,0))),0)</f>
        <v>0</v>
      </c>
      <c r="H9" s="43"/>
      <c r="I9" s="121">
        <v>1</v>
      </c>
      <c r="J9" s="2">
        <f t="shared" si="0"/>
        <v>0</v>
      </c>
      <c r="K9" s="2">
        <f t="shared" si="1"/>
        <v>0</v>
      </c>
      <c r="L9" s="184"/>
      <c r="M9" s="181">
        <f t="shared" si="2"/>
        <v>0</v>
      </c>
      <c r="N9" s="23"/>
    </row>
    <row r="10" spans="1:14" x14ac:dyDescent="0.2">
      <c r="A10" s="29">
        <v>4</v>
      </c>
      <c r="B10" s="113" t="s">
        <v>55</v>
      </c>
      <c r="C10" s="148"/>
      <c r="D10" s="116"/>
      <c r="E10" s="116"/>
      <c r="F10" s="117"/>
      <c r="G10" s="30">
        <f>IFERROR(IF(D10="VSNU",INDEX(Tabel_VSNU,MATCH($F10,hulpsheets!$A$15:$A$111,0),MATCH($E10,hulpsheets!$A$15:$F$15,0)),IF(D10="NFU",INDEX(Tabel_NFU,MATCH($F10,hulpsheets!$H$15:$H$111,0),MATCH($E10,hulpsheets!$H$15:$N$15,0)),IF(D10="Overig",0,0))),0)</f>
        <v>0</v>
      </c>
      <c r="H10" s="43"/>
      <c r="I10" s="121">
        <v>1</v>
      </c>
      <c r="J10" s="2">
        <f t="shared" si="0"/>
        <v>0</v>
      </c>
      <c r="K10" s="2">
        <f t="shared" si="1"/>
        <v>0</v>
      </c>
      <c r="L10" s="184"/>
      <c r="M10" s="181">
        <f t="shared" si="2"/>
        <v>0</v>
      </c>
      <c r="N10" s="23"/>
    </row>
    <row r="11" spans="1:14" x14ac:dyDescent="0.2">
      <c r="A11" s="29">
        <v>5</v>
      </c>
      <c r="B11" s="113" t="s">
        <v>55</v>
      </c>
      <c r="C11" s="148"/>
      <c r="D11" s="116"/>
      <c r="E11" s="116"/>
      <c r="F11" s="117"/>
      <c r="G11" s="30">
        <f>IFERROR(IF(D11="VSNU",INDEX(Tabel_VSNU,MATCH($F11,hulpsheets!$A$15:$A$111,0),MATCH($E11,hulpsheets!$A$15:$F$15,0)),IF(D11="NFU",INDEX(Tabel_NFU,MATCH($F11,hulpsheets!$H$15:$H$111,0),MATCH($E11,hulpsheets!$H$15:$N$15,0)),IF(D11="Overig",0,0))),0)</f>
        <v>0</v>
      </c>
      <c r="H11" s="43"/>
      <c r="I11" s="121">
        <v>1</v>
      </c>
      <c r="J11" s="2">
        <f t="shared" si="0"/>
        <v>0</v>
      </c>
      <c r="K11" s="2">
        <f t="shared" si="1"/>
        <v>0</v>
      </c>
      <c r="L11" s="184"/>
      <c r="M11" s="181">
        <f t="shared" si="2"/>
        <v>0</v>
      </c>
      <c r="N11" s="23"/>
    </row>
    <row r="12" spans="1:14" x14ac:dyDescent="0.2">
      <c r="A12" s="29">
        <v>6</v>
      </c>
      <c r="B12" s="113" t="s">
        <v>55</v>
      </c>
      <c r="C12" s="148"/>
      <c r="D12" s="116"/>
      <c r="E12" s="116"/>
      <c r="F12" s="117"/>
      <c r="G12" s="30">
        <f>IFERROR(IF(D12="VSNU",INDEX(Tabel_VSNU,MATCH($F12,hulpsheets!$A$15:$A$111,0),MATCH($E12,hulpsheets!$A$15:$F$15,0)),IF(D12="NFU",INDEX(Tabel_NFU,MATCH($F12,hulpsheets!$H$15:$H$111,0),MATCH($E12,hulpsheets!$H$15:$N$15,0)),IF(D12="Overig",0,0))),0)</f>
        <v>0</v>
      </c>
      <c r="H12" s="43"/>
      <c r="I12" s="121">
        <v>1</v>
      </c>
      <c r="J12" s="2">
        <f t="shared" si="0"/>
        <v>0</v>
      </c>
      <c r="K12" s="2">
        <f t="shared" si="1"/>
        <v>0</v>
      </c>
      <c r="L12" s="184"/>
      <c r="M12" s="181">
        <f t="shared" si="2"/>
        <v>0</v>
      </c>
      <c r="N12" s="23"/>
    </row>
    <row r="13" spans="1:14" x14ac:dyDescent="0.2">
      <c r="A13" s="29">
        <v>7</v>
      </c>
      <c r="B13" s="113" t="s">
        <v>55</v>
      </c>
      <c r="C13" s="148"/>
      <c r="D13" s="116"/>
      <c r="E13" s="116"/>
      <c r="F13" s="117"/>
      <c r="G13" s="30">
        <f>IFERROR(IF(D13="VSNU",INDEX(Tabel_VSNU,MATCH($F13,hulpsheets!$A$15:$A$111,0),MATCH($E13,hulpsheets!$A$15:$F$15,0)),IF(D13="NFU",INDEX(Tabel_NFU,MATCH($F13,hulpsheets!$H$15:$H$111,0),MATCH($E13,hulpsheets!$H$15:$N$15,0)),IF(D13="Overig",0,0))),0)</f>
        <v>0</v>
      </c>
      <c r="H13" s="43"/>
      <c r="I13" s="121">
        <v>1</v>
      </c>
      <c r="J13" s="2">
        <f t="shared" si="0"/>
        <v>0</v>
      </c>
      <c r="K13" s="2">
        <f t="shared" si="1"/>
        <v>0</v>
      </c>
      <c r="L13" s="184"/>
      <c r="M13" s="181">
        <f t="shared" si="2"/>
        <v>0</v>
      </c>
      <c r="N13" s="23"/>
    </row>
    <row r="14" spans="1:14" x14ac:dyDescent="0.2">
      <c r="A14" s="29">
        <v>8</v>
      </c>
      <c r="B14" s="113" t="s">
        <v>55</v>
      </c>
      <c r="C14" s="148"/>
      <c r="D14" s="116"/>
      <c r="E14" s="116"/>
      <c r="F14" s="117"/>
      <c r="G14" s="30">
        <f>IFERROR(IF(D14="VSNU",INDEX(Tabel_VSNU,MATCH($F14,hulpsheets!$A$15:$A$111,0),MATCH($E14,hulpsheets!$A$15:$F$15,0)),IF(D14="NFU",INDEX(Tabel_NFU,MATCH($F14,hulpsheets!$H$15:$H$111,0),MATCH($E14,hulpsheets!$H$15:$N$15,0)),IF(D14="Overig",0,0))),0)</f>
        <v>0</v>
      </c>
      <c r="H14" s="43"/>
      <c r="I14" s="121">
        <v>1</v>
      </c>
      <c r="J14" s="2">
        <f t="shared" si="0"/>
        <v>0</v>
      </c>
      <c r="K14" s="2">
        <f t="shared" si="1"/>
        <v>0</v>
      </c>
      <c r="L14" s="184"/>
      <c r="M14" s="181">
        <f t="shared" si="2"/>
        <v>0</v>
      </c>
      <c r="N14" s="23"/>
    </row>
    <row r="15" spans="1:14" x14ac:dyDescent="0.2">
      <c r="A15" s="29">
        <v>9</v>
      </c>
      <c r="B15" s="113" t="s">
        <v>55</v>
      </c>
      <c r="C15" s="148"/>
      <c r="D15" s="116"/>
      <c r="E15" s="116"/>
      <c r="F15" s="117"/>
      <c r="G15" s="30">
        <f>IFERROR(IF(D15="VSNU",INDEX(Tabel_VSNU,MATCH($F15,hulpsheets!$A$15:$A$111,0),MATCH($E15,hulpsheets!$A$15:$F$15,0)),IF(D15="NFU",INDEX(Tabel_NFU,MATCH($F15,hulpsheets!$H$15:$H$111,0),MATCH($E15,hulpsheets!$H$15:$N$15,0)),IF(D15="Overig",0,0))),0)</f>
        <v>0</v>
      </c>
      <c r="H15" s="43"/>
      <c r="I15" s="121">
        <v>1</v>
      </c>
      <c r="J15" s="2">
        <f t="shared" si="0"/>
        <v>0</v>
      </c>
      <c r="K15" s="2">
        <f t="shared" si="1"/>
        <v>0</v>
      </c>
      <c r="L15" s="184"/>
      <c r="M15" s="181">
        <f t="shared" si="2"/>
        <v>0</v>
      </c>
      <c r="N15" s="23"/>
    </row>
    <row r="16" spans="1:14" x14ac:dyDescent="0.2">
      <c r="A16" s="29">
        <v>10</v>
      </c>
      <c r="B16" s="113" t="s">
        <v>55</v>
      </c>
      <c r="C16" s="148"/>
      <c r="D16" s="116"/>
      <c r="E16" s="116"/>
      <c r="F16" s="117"/>
      <c r="G16" s="30">
        <f>IFERROR(IF(D16="VSNU",INDEX(Tabel_VSNU,MATCH($F16,hulpsheets!$A$15:$A$111,0),MATCH($E16,hulpsheets!$A$15:$F$15,0)),IF(D16="NFU",INDEX(Tabel_NFU,MATCH($F16,hulpsheets!$H$15:$H$111,0),MATCH($E16,hulpsheets!$H$15:$N$15,0)),IF(D16="Overig",0,0))),0)</f>
        <v>0</v>
      </c>
      <c r="H16" s="43"/>
      <c r="I16" s="121">
        <v>1</v>
      </c>
      <c r="J16" s="2">
        <f t="shared" si="0"/>
        <v>0</v>
      </c>
      <c r="K16" s="2">
        <f t="shared" si="1"/>
        <v>0</v>
      </c>
      <c r="L16" s="184"/>
      <c r="M16" s="181">
        <f t="shared" si="2"/>
        <v>0</v>
      </c>
      <c r="N16" s="23"/>
    </row>
    <row r="17" spans="1:14" x14ac:dyDescent="0.2">
      <c r="A17" s="29">
        <v>11</v>
      </c>
      <c r="B17" s="113" t="s">
        <v>55</v>
      </c>
      <c r="C17" s="148"/>
      <c r="D17" s="116"/>
      <c r="E17" s="116"/>
      <c r="F17" s="117"/>
      <c r="G17" s="30">
        <f>IFERROR(IF(D17="VSNU",INDEX(Tabel_VSNU,MATCH($F17,hulpsheets!$A$15:$A$111,0),MATCH($E17,hulpsheets!$A$15:$F$15,0)),IF(D17="NFU",INDEX(Tabel_NFU,MATCH($F17,hulpsheets!$H$15:$H$111,0),MATCH($E17,hulpsheets!$H$15:$N$15,0)),IF(D17="Overig",0,0))),0)</f>
        <v>0</v>
      </c>
      <c r="H17" s="43"/>
      <c r="I17" s="121">
        <v>1</v>
      </c>
      <c r="J17" s="2">
        <f t="shared" si="0"/>
        <v>0</v>
      </c>
      <c r="K17" s="2">
        <f t="shared" si="1"/>
        <v>0</v>
      </c>
      <c r="L17" s="184"/>
      <c r="M17" s="181">
        <f t="shared" si="2"/>
        <v>0</v>
      </c>
      <c r="N17" s="23"/>
    </row>
    <row r="18" spans="1:14" x14ac:dyDescent="0.2">
      <c r="A18" s="29">
        <v>12</v>
      </c>
      <c r="B18" s="113" t="s">
        <v>55</v>
      </c>
      <c r="C18" s="148"/>
      <c r="D18" s="116"/>
      <c r="E18" s="116"/>
      <c r="F18" s="117"/>
      <c r="G18" s="30">
        <f>IFERROR(IF(D18="VSNU",INDEX(Tabel_VSNU,MATCH($F18,hulpsheets!$A$15:$A$111,0),MATCH($E18,hulpsheets!$A$15:$F$15,0)),IF(D18="NFU",INDEX(Tabel_NFU,MATCH($F18,hulpsheets!$H$15:$H$111,0),MATCH($E18,hulpsheets!$H$15:$N$15,0)),IF(D18="Overig",0,0))),0)</f>
        <v>0</v>
      </c>
      <c r="H18" s="43"/>
      <c r="I18" s="121">
        <v>1</v>
      </c>
      <c r="J18" s="2">
        <f t="shared" si="0"/>
        <v>0</v>
      </c>
      <c r="K18" s="2">
        <f t="shared" si="1"/>
        <v>0</v>
      </c>
      <c r="L18" s="184"/>
      <c r="M18" s="181">
        <f t="shared" si="2"/>
        <v>0</v>
      </c>
      <c r="N18" s="23"/>
    </row>
    <row r="19" spans="1:14" x14ac:dyDescent="0.2">
      <c r="A19" s="29">
        <v>13</v>
      </c>
      <c r="B19" s="113" t="s">
        <v>55</v>
      </c>
      <c r="C19" s="148"/>
      <c r="D19" s="116"/>
      <c r="E19" s="116"/>
      <c r="F19" s="117"/>
      <c r="G19" s="30">
        <f>IFERROR(IF(D19="VSNU",INDEX(Tabel_VSNU,MATCH($F19,hulpsheets!$A$15:$A$111,0),MATCH($E19,hulpsheets!$A$15:$F$15,0)),IF(D19="NFU",INDEX(Tabel_NFU,MATCH($F19,hulpsheets!$H$15:$H$111,0),MATCH($E19,hulpsheets!$H$15:$N$15,0)),IF(D19="Overig",0,0))),0)</f>
        <v>0</v>
      </c>
      <c r="H19" s="43"/>
      <c r="I19" s="121">
        <v>1</v>
      </c>
      <c r="J19" s="2">
        <f t="shared" si="0"/>
        <v>0</v>
      </c>
      <c r="K19" s="2">
        <f t="shared" si="1"/>
        <v>0</v>
      </c>
      <c r="L19" s="184"/>
      <c r="M19" s="181">
        <f t="shared" si="2"/>
        <v>0</v>
      </c>
      <c r="N19" s="23"/>
    </row>
    <row r="20" spans="1:14" x14ac:dyDescent="0.2">
      <c r="A20" s="29">
        <v>14</v>
      </c>
      <c r="B20" s="113" t="s">
        <v>55</v>
      </c>
      <c r="C20" s="148"/>
      <c r="D20" s="116"/>
      <c r="E20" s="116"/>
      <c r="F20" s="117"/>
      <c r="G20" s="30">
        <f>IFERROR(IF(D20="VSNU",INDEX(Tabel_VSNU,MATCH($F20,hulpsheets!$A$15:$A$111,0),MATCH($E20,hulpsheets!$A$15:$F$15,0)),IF(D20="NFU",INDEX(Tabel_NFU,MATCH($F20,hulpsheets!$H$15:$H$111,0),MATCH($E20,hulpsheets!$H$15:$N$15,0)),IF(D20="Overig",0,0))),0)</f>
        <v>0</v>
      </c>
      <c r="H20" s="43"/>
      <c r="I20" s="121">
        <v>1</v>
      </c>
      <c r="J20" s="2">
        <f t="shared" si="0"/>
        <v>0</v>
      </c>
      <c r="K20" s="2">
        <f t="shared" si="1"/>
        <v>0</v>
      </c>
      <c r="L20" s="184"/>
      <c r="M20" s="181">
        <f t="shared" si="2"/>
        <v>0</v>
      </c>
      <c r="N20" s="23"/>
    </row>
    <row r="21" spans="1:14" ht="15" thickBot="1" x14ac:dyDescent="0.25">
      <c r="A21" s="31">
        <v>15</v>
      </c>
      <c r="B21" s="123" t="s">
        <v>55</v>
      </c>
      <c r="C21" s="149"/>
      <c r="D21" s="118"/>
      <c r="E21" s="118"/>
      <c r="F21" s="119"/>
      <c r="G21" s="32">
        <f>IFERROR(IF(D21="VSNU",INDEX(Tabel_VSNU,MATCH($F21,hulpsheets!$A$15:$A$111,0),MATCH($E21,hulpsheets!$A$15:$F$15,0)),IF(D21="NFU",INDEX(Tabel_NFU,MATCH($F21,hulpsheets!$H$15:$H$111,0),MATCH($E21,hulpsheets!$H$15:$N$15,0)),IF(D21="Overig",0,0))),0)</f>
        <v>0</v>
      </c>
      <c r="H21" s="44"/>
      <c r="I21" s="122">
        <v>1</v>
      </c>
      <c r="J21" s="3">
        <f t="shared" si="0"/>
        <v>0</v>
      </c>
      <c r="K21" s="3">
        <f t="shared" si="1"/>
        <v>0</v>
      </c>
      <c r="L21" s="185"/>
      <c r="M21" s="182">
        <f t="shared" si="2"/>
        <v>0</v>
      </c>
      <c r="N21" s="23"/>
    </row>
    <row r="22" spans="1:14" x14ac:dyDescent="0.2">
      <c r="A22" s="23"/>
      <c r="B22" s="23"/>
      <c r="C22" s="23"/>
      <c r="D22" s="23"/>
      <c r="E22" s="23"/>
      <c r="F22" s="23"/>
      <c r="G22" s="23"/>
      <c r="H22" s="23"/>
      <c r="I22" s="23"/>
      <c r="J22" s="23"/>
      <c r="K22" s="23"/>
      <c r="L22" s="23"/>
      <c r="N22" s="23"/>
    </row>
    <row r="23" spans="1:14" x14ac:dyDescent="0.2">
      <c r="A23" s="25" t="s">
        <v>69</v>
      </c>
      <c r="B23" s="33"/>
      <c r="C23" s="33"/>
      <c r="D23" s="33"/>
      <c r="E23" s="26"/>
      <c r="F23" s="26"/>
      <c r="G23" s="26"/>
      <c r="H23" s="26"/>
      <c r="I23" s="23"/>
      <c r="J23" s="23"/>
      <c r="K23" s="23"/>
      <c r="L23" s="23"/>
      <c r="N23" s="23"/>
    </row>
    <row r="24" spans="1:14" x14ac:dyDescent="0.2">
      <c r="A24" s="34" t="s">
        <v>70</v>
      </c>
      <c r="B24" s="33"/>
      <c r="C24" s="33"/>
      <c r="D24" s="33"/>
      <c r="E24" s="26"/>
      <c r="F24" s="26"/>
      <c r="G24" s="26"/>
      <c r="H24" s="26"/>
      <c r="I24" s="23"/>
      <c r="J24" s="23"/>
      <c r="K24" s="23"/>
      <c r="L24" s="23"/>
      <c r="N24" s="23"/>
    </row>
    <row r="25" spans="1:14" ht="15" thickBot="1" x14ac:dyDescent="0.25">
      <c r="A25" s="227"/>
      <c r="B25" s="227"/>
      <c r="C25" s="227"/>
      <c r="D25" s="227"/>
      <c r="E25" s="227"/>
      <c r="F25" s="227"/>
      <c r="G25" s="227"/>
      <c r="H25" s="227"/>
      <c r="I25" s="227"/>
      <c r="J25" s="227"/>
      <c r="K25" s="227"/>
      <c r="L25" s="227"/>
      <c r="N25" s="23"/>
    </row>
    <row r="26" spans="1:14" ht="15" thickBot="1" x14ac:dyDescent="0.25">
      <c r="A26" s="35" t="s">
        <v>0</v>
      </c>
      <c r="B26" s="36" t="s">
        <v>71</v>
      </c>
      <c r="C26" s="152" t="s">
        <v>128</v>
      </c>
      <c r="D26" s="215" t="s">
        <v>72</v>
      </c>
      <c r="E26" s="216"/>
      <c r="F26" s="217"/>
      <c r="G26" s="23"/>
      <c r="H26" s="23"/>
      <c r="I26" s="23"/>
      <c r="J26" s="23"/>
      <c r="K26" s="37" t="s">
        <v>73</v>
      </c>
      <c r="L26" s="38" t="s">
        <v>74</v>
      </c>
      <c r="M26" s="39" t="s">
        <v>68</v>
      </c>
      <c r="N26" s="23"/>
    </row>
    <row r="27" spans="1:14" x14ac:dyDescent="0.2">
      <c r="A27" s="40">
        <v>1</v>
      </c>
      <c r="B27" s="113" t="s">
        <v>55</v>
      </c>
      <c r="C27" s="151"/>
      <c r="D27" s="221"/>
      <c r="E27" s="222"/>
      <c r="F27" s="223"/>
      <c r="G27" s="41"/>
      <c r="H27" s="41"/>
      <c r="I27" s="41"/>
      <c r="J27" s="41"/>
      <c r="K27" s="124">
        <v>0</v>
      </c>
      <c r="L27" s="125"/>
      <c r="M27" s="4">
        <f>K27*L27</f>
        <v>0</v>
      </c>
      <c r="N27" s="23"/>
    </row>
    <row r="28" spans="1:14" x14ac:dyDescent="0.2">
      <c r="A28" s="40">
        <v>2</v>
      </c>
      <c r="B28" s="113" t="s">
        <v>55</v>
      </c>
      <c r="C28" s="150"/>
      <c r="D28" s="218"/>
      <c r="E28" s="219"/>
      <c r="F28" s="220"/>
      <c r="G28" s="41"/>
      <c r="H28" s="41"/>
      <c r="I28" s="41"/>
      <c r="J28" s="41"/>
      <c r="K28" s="126">
        <v>0</v>
      </c>
      <c r="L28" s="116"/>
      <c r="M28" s="5">
        <f t="shared" ref="M28:M41" si="3">K28*L28</f>
        <v>0</v>
      </c>
      <c r="N28" s="23"/>
    </row>
    <row r="29" spans="1:14" x14ac:dyDescent="0.2">
      <c r="A29" s="40">
        <v>3</v>
      </c>
      <c r="B29" s="113" t="s">
        <v>55</v>
      </c>
      <c r="C29" s="150"/>
      <c r="D29" s="218"/>
      <c r="E29" s="219"/>
      <c r="F29" s="220"/>
      <c r="G29" s="41"/>
      <c r="H29" s="41"/>
      <c r="I29" s="41"/>
      <c r="J29" s="41"/>
      <c r="K29" s="126">
        <v>0</v>
      </c>
      <c r="L29" s="116"/>
      <c r="M29" s="5">
        <f t="shared" si="3"/>
        <v>0</v>
      </c>
      <c r="N29" s="23"/>
    </row>
    <row r="30" spans="1:14" x14ac:dyDescent="0.2">
      <c r="A30" s="40">
        <v>4</v>
      </c>
      <c r="B30" s="113" t="s">
        <v>55</v>
      </c>
      <c r="C30" s="150"/>
      <c r="D30" s="218"/>
      <c r="E30" s="219"/>
      <c r="F30" s="220"/>
      <c r="G30" s="41"/>
      <c r="H30" s="41"/>
      <c r="I30" s="41"/>
      <c r="J30" s="41"/>
      <c r="K30" s="126">
        <v>0</v>
      </c>
      <c r="L30" s="116"/>
      <c r="M30" s="5">
        <f t="shared" si="3"/>
        <v>0</v>
      </c>
      <c r="N30" s="23"/>
    </row>
    <row r="31" spans="1:14" x14ac:dyDescent="0.2">
      <c r="A31" s="40">
        <v>5</v>
      </c>
      <c r="B31" s="113" t="s">
        <v>55</v>
      </c>
      <c r="C31" s="150"/>
      <c r="D31" s="218"/>
      <c r="E31" s="219"/>
      <c r="F31" s="220"/>
      <c r="G31" s="41"/>
      <c r="H31" s="41"/>
      <c r="I31" s="41"/>
      <c r="J31" s="41"/>
      <c r="K31" s="126">
        <v>0</v>
      </c>
      <c r="L31" s="116"/>
      <c r="M31" s="5">
        <f t="shared" si="3"/>
        <v>0</v>
      </c>
      <c r="N31" s="23"/>
    </row>
    <row r="32" spans="1:14" x14ac:dyDescent="0.2">
      <c r="A32" s="40">
        <v>6</v>
      </c>
      <c r="B32" s="113" t="s">
        <v>55</v>
      </c>
      <c r="C32" s="150"/>
      <c r="D32" s="218"/>
      <c r="E32" s="219"/>
      <c r="F32" s="220"/>
      <c r="G32" s="41"/>
      <c r="H32" s="41"/>
      <c r="I32" s="41"/>
      <c r="J32" s="41"/>
      <c r="K32" s="126">
        <v>0</v>
      </c>
      <c r="L32" s="116"/>
      <c r="M32" s="5">
        <f t="shared" si="3"/>
        <v>0</v>
      </c>
      <c r="N32" s="23"/>
    </row>
    <row r="33" spans="1:14" x14ac:dyDescent="0.2">
      <c r="A33" s="40">
        <v>7</v>
      </c>
      <c r="B33" s="113" t="s">
        <v>55</v>
      </c>
      <c r="C33" s="150"/>
      <c r="D33" s="218"/>
      <c r="E33" s="219"/>
      <c r="F33" s="220"/>
      <c r="G33" s="41"/>
      <c r="H33" s="41"/>
      <c r="I33" s="41"/>
      <c r="J33" s="41"/>
      <c r="K33" s="126">
        <v>0</v>
      </c>
      <c r="L33" s="116"/>
      <c r="M33" s="5">
        <f t="shared" si="3"/>
        <v>0</v>
      </c>
      <c r="N33" s="23"/>
    </row>
    <row r="34" spans="1:14" x14ac:dyDescent="0.2">
      <c r="A34" s="40">
        <v>8</v>
      </c>
      <c r="B34" s="113" t="s">
        <v>55</v>
      </c>
      <c r="C34" s="150"/>
      <c r="D34" s="218"/>
      <c r="E34" s="219"/>
      <c r="F34" s="220"/>
      <c r="G34" s="41"/>
      <c r="H34" s="41"/>
      <c r="I34" s="41"/>
      <c r="J34" s="41"/>
      <c r="K34" s="126">
        <v>0</v>
      </c>
      <c r="L34" s="116"/>
      <c r="M34" s="5">
        <f t="shared" si="3"/>
        <v>0</v>
      </c>
      <c r="N34" s="23"/>
    </row>
    <row r="35" spans="1:14" x14ac:dyDescent="0.2">
      <c r="A35" s="40">
        <v>9</v>
      </c>
      <c r="B35" s="113" t="s">
        <v>55</v>
      </c>
      <c r="C35" s="150"/>
      <c r="D35" s="218"/>
      <c r="E35" s="219"/>
      <c r="F35" s="220"/>
      <c r="G35" s="41"/>
      <c r="H35" s="41"/>
      <c r="I35" s="41"/>
      <c r="J35" s="41"/>
      <c r="K35" s="126">
        <v>0</v>
      </c>
      <c r="L35" s="116"/>
      <c r="M35" s="5">
        <f t="shared" si="3"/>
        <v>0</v>
      </c>
      <c r="N35" s="23"/>
    </row>
    <row r="36" spans="1:14" x14ac:dyDescent="0.2">
      <c r="A36" s="40">
        <v>10</v>
      </c>
      <c r="B36" s="113" t="s">
        <v>55</v>
      </c>
      <c r="C36" s="150"/>
      <c r="D36" s="218"/>
      <c r="E36" s="219"/>
      <c r="F36" s="220"/>
      <c r="G36" s="41"/>
      <c r="H36" s="41"/>
      <c r="I36" s="41"/>
      <c r="J36" s="41"/>
      <c r="K36" s="126">
        <v>0</v>
      </c>
      <c r="L36" s="116"/>
      <c r="M36" s="5">
        <f t="shared" si="3"/>
        <v>0</v>
      </c>
      <c r="N36" s="23"/>
    </row>
    <row r="37" spans="1:14" x14ac:dyDescent="0.2">
      <c r="A37" s="40">
        <v>11</v>
      </c>
      <c r="B37" s="113" t="s">
        <v>55</v>
      </c>
      <c r="C37" s="150"/>
      <c r="D37" s="218"/>
      <c r="E37" s="219"/>
      <c r="F37" s="220"/>
      <c r="G37" s="41"/>
      <c r="H37" s="41"/>
      <c r="I37" s="41"/>
      <c r="J37" s="41"/>
      <c r="K37" s="126">
        <v>0</v>
      </c>
      <c r="L37" s="116"/>
      <c r="M37" s="5">
        <f t="shared" si="3"/>
        <v>0</v>
      </c>
      <c r="N37" s="23"/>
    </row>
    <row r="38" spans="1:14" x14ac:dyDescent="0.2">
      <c r="A38" s="40">
        <v>12</v>
      </c>
      <c r="B38" s="113" t="s">
        <v>55</v>
      </c>
      <c r="C38" s="150"/>
      <c r="D38" s="218"/>
      <c r="E38" s="219"/>
      <c r="F38" s="220"/>
      <c r="G38" s="41"/>
      <c r="H38" s="41"/>
      <c r="I38" s="41"/>
      <c r="J38" s="41"/>
      <c r="K38" s="126">
        <v>0</v>
      </c>
      <c r="L38" s="116"/>
      <c r="M38" s="5">
        <f t="shared" si="3"/>
        <v>0</v>
      </c>
      <c r="N38" s="23"/>
    </row>
    <row r="39" spans="1:14" x14ac:dyDescent="0.2">
      <c r="A39" s="40">
        <v>13</v>
      </c>
      <c r="B39" s="113" t="s">
        <v>55</v>
      </c>
      <c r="C39" s="150"/>
      <c r="D39" s="218"/>
      <c r="E39" s="219"/>
      <c r="F39" s="220"/>
      <c r="G39" s="41"/>
      <c r="H39" s="41"/>
      <c r="I39" s="41"/>
      <c r="J39" s="41"/>
      <c r="K39" s="126">
        <v>0</v>
      </c>
      <c r="L39" s="116"/>
      <c r="M39" s="5">
        <f t="shared" si="3"/>
        <v>0</v>
      </c>
      <c r="N39" s="23"/>
    </row>
    <row r="40" spans="1:14" x14ac:dyDescent="0.2">
      <c r="A40" s="40">
        <v>14</v>
      </c>
      <c r="B40" s="113" t="s">
        <v>55</v>
      </c>
      <c r="C40" s="150"/>
      <c r="D40" s="218"/>
      <c r="E40" s="219"/>
      <c r="F40" s="220"/>
      <c r="G40" s="41"/>
      <c r="H40" s="41"/>
      <c r="I40" s="41"/>
      <c r="J40" s="41"/>
      <c r="K40" s="126">
        <v>0</v>
      </c>
      <c r="L40" s="116"/>
      <c r="M40" s="5">
        <f t="shared" si="3"/>
        <v>0</v>
      </c>
      <c r="N40" s="23"/>
    </row>
    <row r="41" spans="1:14" ht="15" thickBot="1" x14ac:dyDescent="0.25">
      <c r="A41" s="42">
        <v>15</v>
      </c>
      <c r="B41" s="123" t="s">
        <v>55</v>
      </c>
      <c r="C41" s="153"/>
      <c r="D41" s="230"/>
      <c r="E41" s="231"/>
      <c r="F41" s="232"/>
      <c r="G41" s="41"/>
      <c r="H41" s="41"/>
      <c r="I41" s="41"/>
      <c r="J41" s="41"/>
      <c r="K41" s="127">
        <v>0</v>
      </c>
      <c r="L41" s="118"/>
      <c r="M41" s="6">
        <f t="shared" si="3"/>
        <v>0</v>
      </c>
      <c r="N41" s="23"/>
    </row>
  </sheetData>
  <sheetProtection algorithmName="SHA-512" hashValue="J3RJxjgx0nzL7DTyU4tjPq124Y2QZ+grqzrVJQVYWVWNNqms4cTSO5ftGEUJvcKc8FkrBVK8/IflUDizjOvNCg==" saltValue="o+VXFDt8zsTF+pndqzHNDA==" spinCount="100000" sheet="1" objects="1" scenarios="1"/>
  <mergeCells count="30">
    <mergeCell ref="D41:F41"/>
    <mergeCell ref="D40:F40"/>
    <mergeCell ref="D39:F39"/>
    <mergeCell ref="D38:F38"/>
    <mergeCell ref="D37:F37"/>
    <mergeCell ref="J5:J6"/>
    <mergeCell ref="K5:K6"/>
    <mergeCell ref="L5:L6"/>
    <mergeCell ref="M5:M6"/>
    <mergeCell ref="A25:L25"/>
    <mergeCell ref="D5:D6"/>
    <mergeCell ref="A5:A6"/>
    <mergeCell ref="B5:B6"/>
    <mergeCell ref="E5:E6"/>
    <mergeCell ref="G5:G6"/>
    <mergeCell ref="I5:I6"/>
    <mergeCell ref="F5:F6"/>
    <mergeCell ref="H5:H6"/>
    <mergeCell ref="C5:C6"/>
    <mergeCell ref="D26:F26"/>
    <mergeCell ref="D36:F36"/>
    <mergeCell ref="D35:F35"/>
    <mergeCell ref="D34:F34"/>
    <mergeCell ref="D33:F33"/>
    <mergeCell ref="D32:F32"/>
    <mergeCell ref="D31:F31"/>
    <mergeCell ref="D30:F30"/>
    <mergeCell ref="D29:F29"/>
    <mergeCell ref="D28:F28"/>
    <mergeCell ref="D27:F27"/>
  </mergeCells>
  <conditionalFormatting sqref="G7">
    <cfRule type="cellIs" dxfId="1" priority="7" operator="equal">
      <formula>"C7=NFU"</formula>
    </cfRule>
  </conditionalFormatting>
  <conditionalFormatting sqref="H7:H21">
    <cfRule type="expression" dxfId="0" priority="23">
      <formula>$D7:D21&lt;&gt;"Overig"</formula>
    </cfRule>
  </conditionalFormatting>
  <dataValidations count="3">
    <dataValidation type="list" allowBlank="1" showInputMessage="1" showErrorMessage="1" sqref="D7:D21" xr:uid="{00000000-0002-0000-0100-000000000000}">
      <formula1>Ruling</formula1>
    </dataValidation>
    <dataValidation type="list" showInputMessage="1" showErrorMessage="1" sqref="E7:E21" xr:uid="{00000000-0002-0000-0100-000001000000}">
      <formula1>INDIRECT($D7)</formula1>
    </dataValidation>
    <dataValidation type="custom" allowBlank="1" showInputMessage="1" showErrorMessage="1" sqref="H7:H21" xr:uid="{00000000-0002-0000-0100-000002000000}">
      <formula1>D7="Overig"</formula1>
    </dataValidation>
  </dataValidations>
  <pageMargins left="0.7" right="0.7" top="0.75" bottom="0.75" header="0.3" footer="0.3"/>
  <pageSetup paperSize="9" scale="48" fitToHeight="0" orientation="landscape"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9897F007-8D5B-47FB-A14E-FA1BE0A324E3}">
          <x14:formula1>
            <xm:f>Deelnemerslijst!$B$6:$B$20</xm:f>
          </x14:formula1>
          <xm:sqref>C8:C21 C28:C41</xm:sqref>
        </x14:dataValidation>
        <x14:dataValidation type="list" showInputMessage="1" showErrorMessage="1" xr:uid="{204301D8-6DC6-48F7-8FE0-6964053B8558}">
          <x14:formula1>
            <xm:f>Deelnemerslijst!$B$5:$B$20</xm:f>
          </x14:formula1>
          <xm:sqref>C7</xm:sqref>
        </x14:dataValidation>
        <x14:dataValidation type="list" allowBlank="1" showInputMessage="1" showErrorMessage="1" xr:uid="{F3AB0ADD-3298-4988-80B3-397B119B19AE}">
          <x14:formula1>
            <xm:f>Deelnemerslijst!$B$5:$B$20</xm:f>
          </x14:formula1>
          <xm:sqref>C27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pageSetUpPr fitToPage="1"/>
  </sheetPr>
  <dimension ref="A1:J111"/>
  <sheetViews>
    <sheetView tabSelected="1" topLeftCell="A26" zoomScale="85" zoomScaleNormal="85" workbookViewId="0">
      <selection activeCell="H69" sqref="H69"/>
    </sheetView>
  </sheetViews>
  <sheetFormatPr defaultColWidth="0" defaultRowHeight="14.25" zeroHeight="1" x14ac:dyDescent="0.2"/>
  <cols>
    <col min="1" max="1" width="3.5703125" style="24" customWidth="1"/>
    <col min="2" max="2" width="27" style="24" customWidth="1"/>
    <col min="3" max="3" width="33.28515625" style="24" customWidth="1"/>
    <col min="4" max="4" width="40.42578125" style="24" customWidth="1"/>
    <col min="5" max="5" width="33" style="24" bestFit="1" customWidth="1"/>
    <col min="6" max="6" width="28.42578125" style="92" customWidth="1"/>
    <col min="7" max="7" width="39.28515625" style="24" bestFit="1" customWidth="1"/>
    <col min="8" max="8" width="29.85546875" style="24" customWidth="1"/>
    <col min="9" max="9" width="3.5703125" style="24" customWidth="1"/>
    <col min="10" max="10" width="0" style="24" hidden="1" customWidth="1"/>
    <col min="11" max="16384" width="27" style="24" hidden="1"/>
  </cols>
  <sheetData>
    <row r="1" spans="1:9" x14ac:dyDescent="0.2">
      <c r="A1" s="45"/>
      <c r="B1" s="46"/>
      <c r="C1" s="46"/>
      <c r="D1" s="46"/>
      <c r="E1" s="46"/>
      <c r="F1" s="47"/>
      <c r="G1" s="48"/>
      <c r="H1" s="48"/>
      <c r="I1" s="49"/>
    </row>
    <row r="2" spans="1:9" ht="18" x14ac:dyDescent="0.2">
      <c r="A2" s="50"/>
      <c r="B2" s="51" t="s">
        <v>11</v>
      </c>
      <c r="C2" s="52"/>
      <c r="D2" s="52"/>
      <c r="E2" s="52"/>
      <c r="F2" s="53"/>
      <c r="G2" s="54"/>
      <c r="H2" s="54"/>
      <c r="I2" s="55"/>
    </row>
    <row r="3" spans="1:9" ht="15" thickBot="1" x14ac:dyDescent="0.25">
      <c r="A3" s="50"/>
      <c r="B3" s="52"/>
      <c r="C3" s="52"/>
      <c r="D3" s="52"/>
      <c r="E3" s="52"/>
      <c r="F3" s="53"/>
      <c r="G3" s="54"/>
      <c r="H3" s="54"/>
      <c r="I3" s="55"/>
    </row>
    <row r="4" spans="1:9" ht="15.75" thickBot="1" x14ac:dyDescent="0.25">
      <c r="A4" s="50"/>
      <c r="B4" s="235" t="s">
        <v>76</v>
      </c>
      <c r="C4" s="236"/>
      <c r="D4" s="236"/>
      <c r="E4" s="236"/>
      <c r="F4" s="57"/>
      <c r="G4" s="58"/>
      <c r="H4" s="59"/>
      <c r="I4" s="55"/>
    </row>
    <row r="5" spans="1:9" ht="15.75" thickBot="1" x14ac:dyDescent="0.3">
      <c r="A5" s="50"/>
      <c r="B5" s="237"/>
      <c r="C5" s="238"/>
      <c r="D5" s="238"/>
      <c r="E5" s="60"/>
      <c r="F5" s="61" t="s">
        <v>80</v>
      </c>
      <c r="G5" s="62" t="s">
        <v>81</v>
      </c>
      <c r="H5" s="63" t="s">
        <v>82</v>
      </c>
      <c r="I5" s="55"/>
    </row>
    <row r="6" spans="1:9" ht="15.75" customHeight="1" thickBot="1" x14ac:dyDescent="0.3">
      <c r="A6" s="50"/>
      <c r="B6" s="64" t="s">
        <v>77</v>
      </c>
      <c r="C6" s="65"/>
      <c r="D6" s="66" t="s">
        <v>78</v>
      </c>
      <c r="E6" s="65" t="s">
        <v>79</v>
      </c>
      <c r="F6" s="67"/>
      <c r="G6" s="58"/>
      <c r="H6" s="68"/>
      <c r="I6" s="55"/>
    </row>
    <row r="7" spans="1:9" x14ac:dyDescent="0.2">
      <c r="A7" s="50"/>
      <c r="B7" s="239" t="str">
        <f>Personeel!B7</f>
        <v>Nader te bepalen</v>
      </c>
      <c r="C7" s="240"/>
      <c r="D7" s="103"/>
      <c r="E7" s="104"/>
      <c r="F7" s="7">
        <f>Personeel!M7</f>
        <v>0</v>
      </c>
      <c r="G7" s="107">
        <v>0</v>
      </c>
      <c r="H7" s="8">
        <f>F7-G7</f>
        <v>0</v>
      </c>
      <c r="I7" s="55"/>
    </row>
    <row r="8" spans="1:9" x14ac:dyDescent="0.2">
      <c r="A8" s="50"/>
      <c r="B8" s="233" t="str">
        <f>Personeel!B8</f>
        <v>Nader te bepalen</v>
      </c>
      <c r="C8" s="234"/>
      <c r="D8" s="105"/>
      <c r="E8" s="104"/>
      <c r="F8" s="7">
        <f>Personeel!M8</f>
        <v>0</v>
      </c>
      <c r="G8" s="107">
        <v>0</v>
      </c>
      <c r="H8" s="8">
        <f t="shared" ref="H8:H36" si="0">F8-G8</f>
        <v>0</v>
      </c>
      <c r="I8" s="55"/>
    </row>
    <row r="9" spans="1:9" x14ac:dyDescent="0.2">
      <c r="A9" s="50"/>
      <c r="B9" s="233" t="str">
        <f>Personeel!B9</f>
        <v>Nader te bepalen</v>
      </c>
      <c r="C9" s="234"/>
      <c r="D9" s="105"/>
      <c r="E9" s="104"/>
      <c r="F9" s="7">
        <f>Personeel!M9</f>
        <v>0</v>
      </c>
      <c r="G9" s="107">
        <v>0</v>
      </c>
      <c r="H9" s="8">
        <f t="shared" si="0"/>
        <v>0</v>
      </c>
      <c r="I9" s="55"/>
    </row>
    <row r="10" spans="1:9" x14ac:dyDescent="0.2">
      <c r="A10" s="50"/>
      <c r="B10" s="233" t="str">
        <f>Personeel!B10</f>
        <v>Nader te bepalen</v>
      </c>
      <c r="C10" s="234"/>
      <c r="D10" s="105"/>
      <c r="E10" s="104"/>
      <c r="F10" s="7">
        <f>Personeel!M10</f>
        <v>0</v>
      </c>
      <c r="G10" s="107">
        <v>0</v>
      </c>
      <c r="H10" s="8">
        <f t="shared" si="0"/>
        <v>0</v>
      </c>
      <c r="I10" s="55"/>
    </row>
    <row r="11" spans="1:9" x14ac:dyDescent="0.2">
      <c r="A11" s="50"/>
      <c r="B11" s="233" t="str">
        <f>Personeel!B11</f>
        <v>Nader te bepalen</v>
      </c>
      <c r="C11" s="234"/>
      <c r="D11" s="105"/>
      <c r="E11" s="104"/>
      <c r="F11" s="7">
        <f>Personeel!M11</f>
        <v>0</v>
      </c>
      <c r="G11" s="107">
        <v>0</v>
      </c>
      <c r="H11" s="8">
        <f t="shared" si="0"/>
        <v>0</v>
      </c>
      <c r="I11" s="55"/>
    </row>
    <row r="12" spans="1:9" x14ac:dyDescent="0.2">
      <c r="A12" s="50"/>
      <c r="B12" s="233" t="str">
        <f>Personeel!B12</f>
        <v>Nader te bepalen</v>
      </c>
      <c r="C12" s="234"/>
      <c r="D12" s="103"/>
      <c r="E12" s="104"/>
      <c r="F12" s="7">
        <f>Personeel!M12</f>
        <v>0</v>
      </c>
      <c r="G12" s="107">
        <v>0</v>
      </c>
      <c r="H12" s="8">
        <f t="shared" si="0"/>
        <v>0</v>
      </c>
      <c r="I12" s="55"/>
    </row>
    <row r="13" spans="1:9" x14ac:dyDescent="0.2">
      <c r="A13" s="50"/>
      <c r="B13" s="233" t="str">
        <f>Personeel!B13</f>
        <v>Nader te bepalen</v>
      </c>
      <c r="C13" s="234"/>
      <c r="D13" s="105"/>
      <c r="E13" s="104"/>
      <c r="F13" s="7">
        <f>Personeel!M13</f>
        <v>0</v>
      </c>
      <c r="G13" s="107">
        <v>0</v>
      </c>
      <c r="H13" s="8">
        <f t="shared" si="0"/>
        <v>0</v>
      </c>
      <c r="I13" s="55"/>
    </row>
    <row r="14" spans="1:9" x14ac:dyDescent="0.2">
      <c r="A14" s="50"/>
      <c r="B14" s="233" t="str">
        <f>Personeel!B14</f>
        <v>Nader te bepalen</v>
      </c>
      <c r="C14" s="234"/>
      <c r="D14" s="105"/>
      <c r="E14" s="104"/>
      <c r="F14" s="7">
        <f>Personeel!M14</f>
        <v>0</v>
      </c>
      <c r="G14" s="107">
        <v>0</v>
      </c>
      <c r="H14" s="8">
        <f t="shared" si="0"/>
        <v>0</v>
      </c>
      <c r="I14" s="55"/>
    </row>
    <row r="15" spans="1:9" x14ac:dyDescent="0.2">
      <c r="A15" s="50"/>
      <c r="B15" s="233" t="str">
        <f>Personeel!B15</f>
        <v>Nader te bepalen</v>
      </c>
      <c r="C15" s="234"/>
      <c r="D15" s="105"/>
      <c r="E15" s="104"/>
      <c r="F15" s="7">
        <f>Personeel!M15</f>
        <v>0</v>
      </c>
      <c r="G15" s="107">
        <v>0</v>
      </c>
      <c r="H15" s="8">
        <f t="shared" si="0"/>
        <v>0</v>
      </c>
      <c r="I15" s="55"/>
    </row>
    <row r="16" spans="1:9" x14ac:dyDescent="0.2">
      <c r="A16" s="50"/>
      <c r="B16" s="233" t="str">
        <f>Personeel!B16</f>
        <v>Nader te bepalen</v>
      </c>
      <c r="C16" s="234"/>
      <c r="D16" s="105"/>
      <c r="E16" s="104"/>
      <c r="F16" s="7">
        <f>Personeel!M16</f>
        <v>0</v>
      </c>
      <c r="G16" s="107">
        <v>0</v>
      </c>
      <c r="H16" s="8">
        <f t="shared" si="0"/>
        <v>0</v>
      </c>
      <c r="I16" s="55"/>
    </row>
    <row r="17" spans="1:9" x14ac:dyDescent="0.2">
      <c r="A17" s="50"/>
      <c r="B17" s="233" t="str">
        <f>Personeel!B17</f>
        <v>Nader te bepalen</v>
      </c>
      <c r="C17" s="234"/>
      <c r="D17" s="103"/>
      <c r="E17" s="104"/>
      <c r="F17" s="7">
        <f>Personeel!M17</f>
        <v>0</v>
      </c>
      <c r="G17" s="107">
        <v>0</v>
      </c>
      <c r="H17" s="8">
        <f t="shared" si="0"/>
        <v>0</v>
      </c>
      <c r="I17" s="55"/>
    </row>
    <row r="18" spans="1:9" x14ac:dyDescent="0.2">
      <c r="A18" s="50"/>
      <c r="B18" s="233" t="str">
        <f>Personeel!B18</f>
        <v>Nader te bepalen</v>
      </c>
      <c r="C18" s="234"/>
      <c r="D18" s="103"/>
      <c r="E18" s="104"/>
      <c r="F18" s="7">
        <f>Personeel!M18</f>
        <v>0</v>
      </c>
      <c r="G18" s="107">
        <v>0</v>
      </c>
      <c r="H18" s="8">
        <f t="shared" si="0"/>
        <v>0</v>
      </c>
      <c r="I18" s="55"/>
    </row>
    <row r="19" spans="1:9" x14ac:dyDescent="0.2">
      <c r="A19" s="50"/>
      <c r="B19" s="233" t="str">
        <f>Personeel!B19</f>
        <v>Nader te bepalen</v>
      </c>
      <c r="C19" s="234"/>
      <c r="D19" s="103"/>
      <c r="E19" s="104"/>
      <c r="F19" s="7">
        <f>Personeel!M19</f>
        <v>0</v>
      </c>
      <c r="G19" s="107">
        <v>0</v>
      </c>
      <c r="H19" s="8">
        <f t="shared" si="0"/>
        <v>0</v>
      </c>
      <c r="I19" s="55"/>
    </row>
    <row r="20" spans="1:9" x14ac:dyDescent="0.2">
      <c r="A20" s="50"/>
      <c r="B20" s="233" t="str">
        <f>Personeel!B20</f>
        <v>Nader te bepalen</v>
      </c>
      <c r="C20" s="234"/>
      <c r="D20" s="103"/>
      <c r="E20" s="104"/>
      <c r="F20" s="7">
        <f>Personeel!M20</f>
        <v>0</v>
      </c>
      <c r="G20" s="107">
        <v>0</v>
      </c>
      <c r="H20" s="8">
        <f t="shared" si="0"/>
        <v>0</v>
      </c>
      <c r="I20" s="55"/>
    </row>
    <row r="21" spans="1:9" x14ac:dyDescent="0.2">
      <c r="A21" s="50"/>
      <c r="B21" s="233" t="str">
        <f>Personeel!B21</f>
        <v>Nader te bepalen</v>
      </c>
      <c r="C21" s="234"/>
      <c r="D21" s="103"/>
      <c r="E21" s="104"/>
      <c r="F21" s="7">
        <f>Personeel!M21</f>
        <v>0</v>
      </c>
      <c r="G21" s="107">
        <v>0</v>
      </c>
      <c r="H21" s="8">
        <f t="shared" si="0"/>
        <v>0</v>
      </c>
      <c r="I21" s="55"/>
    </row>
    <row r="22" spans="1:9" x14ac:dyDescent="0.2">
      <c r="A22" s="50"/>
      <c r="B22" s="233" t="str">
        <f>Personeel!B27</f>
        <v>Nader te bepalen</v>
      </c>
      <c r="C22" s="234"/>
      <c r="D22" s="103"/>
      <c r="E22" s="104"/>
      <c r="F22" s="9">
        <f>Personeel!M27</f>
        <v>0</v>
      </c>
      <c r="G22" s="107">
        <v>0</v>
      </c>
      <c r="H22" s="8">
        <f t="shared" si="0"/>
        <v>0</v>
      </c>
      <c r="I22" s="55"/>
    </row>
    <row r="23" spans="1:9" x14ac:dyDescent="0.2">
      <c r="A23" s="50"/>
      <c r="B23" s="233" t="str">
        <f>Personeel!B28</f>
        <v>Nader te bepalen</v>
      </c>
      <c r="C23" s="234"/>
      <c r="D23" s="105"/>
      <c r="E23" s="104"/>
      <c r="F23" s="9">
        <f>Personeel!M28</f>
        <v>0</v>
      </c>
      <c r="G23" s="107">
        <v>0</v>
      </c>
      <c r="H23" s="8">
        <f t="shared" si="0"/>
        <v>0</v>
      </c>
      <c r="I23" s="55"/>
    </row>
    <row r="24" spans="1:9" x14ac:dyDescent="0.2">
      <c r="A24" s="50"/>
      <c r="B24" s="233" t="str">
        <f>Personeel!B29</f>
        <v>Nader te bepalen</v>
      </c>
      <c r="C24" s="234"/>
      <c r="D24" s="105"/>
      <c r="E24" s="104"/>
      <c r="F24" s="9">
        <f>Personeel!M29</f>
        <v>0</v>
      </c>
      <c r="G24" s="107">
        <v>0</v>
      </c>
      <c r="H24" s="8">
        <f t="shared" si="0"/>
        <v>0</v>
      </c>
      <c r="I24" s="55"/>
    </row>
    <row r="25" spans="1:9" x14ac:dyDescent="0.2">
      <c r="A25" s="50"/>
      <c r="B25" s="233" t="str">
        <f>Personeel!B30</f>
        <v>Nader te bepalen</v>
      </c>
      <c r="C25" s="234"/>
      <c r="D25" s="105"/>
      <c r="E25" s="104"/>
      <c r="F25" s="9">
        <f>Personeel!M30</f>
        <v>0</v>
      </c>
      <c r="G25" s="107">
        <v>0</v>
      </c>
      <c r="H25" s="8">
        <f t="shared" si="0"/>
        <v>0</v>
      </c>
      <c r="I25" s="55"/>
    </row>
    <row r="26" spans="1:9" x14ac:dyDescent="0.2">
      <c r="A26" s="50"/>
      <c r="B26" s="233" t="str">
        <f>Personeel!B31</f>
        <v>Nader te bepalen</v>
      </c>
      <c r="C26" s="234"/>
      <c r="D26" s="105"/>
      <c r="E26" s="104"/>
      <c r="F26" s="9">
        <f>Personeel!M31</f>
        <v>0</v>
      </c>
      <c r="G26" s="107">
        <v>0</v>
      </c>
      <c r="H26" s="8">
        <f t="shared" si="0"/>
        <v>0</v>
      </c>
      <c r="I26" s="55"/>
    </row>
    <row r="27" spans="1:9" x14ac:dyDescent="0.2">
      <c r="A27" s="50"/>
      <c r="B27" s="233" t="str">
        <f>Personeel!B32</f>
        <v>Nader te bepalen</v>
      </c>
      <c r="C27" s="234"/>
      <c r="D27" s="103"/>
      <c r="E27" s="104"/>
      <c r="F27" s="9">
        <f>Personeel!M32</f>
        <v>0</v>
      </c>
      <c r="G27" s="107">
        <v>0</v>
      </c>
      <c r="H27" s="8">
        <f t="shared" si="0"/>
        <v>0</v>
      </c>
      <c r="I27" s="55"/>
    </row>
    <row r="28" spans="1:9" x14ac:dyDescent="0.2">
      <c r="A28" s="50"/>
      <c r="B28" s="233" t="str">
        <f>Personeel!B33</f>
        <v>Nader te bepalen</v>
      </c>
      <c r="C28" s="234"/>
      <c r="D28" s="103"/>
      <c r="E28" s="104"/>
      <c r="F28" s="9">
        <f>Personeel!M33</f>
        <v>0</v>
      </c>
      <c r="G28" s="107">
        <v>0</v>
      </c>
      <c r="H28" s="8">
        <f t="shared" si="0"/>
        <v>0</v>
      </c>
      <c r="I28" s="55"/>
    </row>
    <row r="29" spans="1:9" x14ac:dyDescent="0.2">
      <c r="A29" s="50"/>
      <c r="B29" s="233" t="str">
        <f>Personeel!B34</f>
        <v>Nader te bepalen</v>
      </c>
      <c r="C29" s="234"/>
      <c r="D29" s="103"/>
      <c r="E29" s="104"/>
      <c r="F29" s="9">
        <f>Personeel!M34</f>
        <v>0</v>
      </c>
      <c r="G29" s="107">
        <v>0</v>
      </c>
      <c r="H29" s="8">
        <f t="shared" si="0"/>
        <v>0</v>
      </c>
      <c r="I29" s="55"/>
    </row>
    <row r="30" spans="1:9" x14ac:dyDescent="0.2">
      <c r="A30" s="50"/>
      <c r="B30" s="233" t="str">
        <f>Personeel!B35</f>
        <v>Nader te bepalen</v>
      </c>
      <c r="C30" s="234"/>
      <c r="D30" s="103"/>
      <c r="E30" s="104"/>
      <c r="F30" s="9">
        <f>Personeel!M35</f>
        <v>0</v>
      </c>
      <c r="G30" s="107">
        <v>0</v>
      </c>
      <c r="H30" s="8">
        <f t="shared" si="0"/>
        <v>0</v>
      </c>
      <c r="I30" s="55"/>
    </row>
    <row r="31" spans="1:9" x14ac:dyDescent="0.2">
      <c r="A31" s="50"/>
      <c r="B31" s="233" t="str">
        <f>Personeel!B36</f>
        <v>Nader te bepalen</v>
      </c>
      <c r="C31" s="234"/>
      <c r="D31" s="103"/>
      <c r="E31" s="104"/>
      <c r="F31" s="9">
        <f>Personeel!M36</f>
        <v>0</v>
      </c>
      <c r="G31" s="107">
        <v>0</v>
      </c>
      <c r="H31" s="8">
        <f t="shared" si="0"/>
        <v>0</v>
      </c>
      <c r="I31" s="55"/>
    </row>
    <row r="32" spans="1:9" x14ac:dyDescent="0.2">
      <c r="A32" s="50"/>
      <c r="B32" s="233" t="str">
        <f>Personeel!B37</f>
        <v>Nader te bepalen</v>
      </c>
      <c r="C32" s="234"/>
      <c r="D32" s="103"/>
      <c r="E32" s="104"/>
      <c r="F32" s="9">
        <f>Personeel!M37</f>
        <v>0</v>
      </c>
      <c r="G32" s="107">
        <v>0</v>
      </c>
      <c r="H32" s="8">
        <f t="shared" si="0"/>
        <v>0</v>
      </c>
      <c r="I32" s="55"/>
    </row>
    <row r="33" spans="1:9" x14ac:dyDescent="0.2">
      <c r="A33" s="50"/>
      <c r="B33" s="233" t="str">
        <f>Personeel!B38</f>
        <v>Nader te bepalen</v>
      </c>
      <c r="C33" s="234"/>
      <c r="D33" s="105"/>
      <c r="E33" s="104"/>
      <c r="F33" s="9">
        <f>Personeel!M38</f>
        <v>0</v>
      </c>
      <c r="G33" s="107">
        <v>0</v>
      </c>
      <c r="H33" s="8">
        <f t="shared" si="0"/>
        <v>0</v>
      </c>
      <c r="I33" s="55"/>
    </row>
    <row r="34" spans="1:9" x14ac:dyDescent="0.2">
      <c r="A34" s="50"/>
      <c r="B34" s="233" t="str">
        <f>Personeel!B39</f>
        <v>Nader te bepalen</v>
      </c>
      <c r="C34" s="234"/>
      <c r="D34" s="105"/>
      <c r="E34" s="104"/>
      <c r="F34" s="9">
        <f>Personeel!M39</f>
        <v>0</v>
      </c>
      <c r="G34" s="107">
        <v>0</v>
      </c>
      <c r="H34" s="8">
        <f t="shared" si="0"/>
        <v>0</v>
      </c>
      <c r="I34" s="55"/>
    </row>
    <row r="35" spans="1:9" x14ac:dyDescent="0.2">
      <c r="A35" s="50"/>
      <c r="B35" s="233" t="str">
        <f>Personeel!B40</f>
        <v>Nader te bepalen</v>
      </c>
      <c r="C35" s="234"/>
      <c r="D35" s="105"/>
      <c r="E35" s="104"/>
      <c r="F35" s="9">
        <f>Personeel!M40</f>
        <v>0</v>
      </c>
      <c r="G35" s="107">
        <v>0</v>
      </c>
      <c r="H35" s="8">
        <f t="shared" si="0"/>
        <v>0</v>
      </c>
      <c r="I35" s="55"/>
    </row>
    <row r="36" spans="1:9" ht="15" thickBot="1" x14ac:dyDescent="0.25">
      <c r="A36" s="50"/>
      <c r="B36" s="243" t="str">
        <f>Personeel!B41</f>
        <v>Nader te bepalen</v>
      </c>
      <c r="C36" s="244"/>
      <c r="D36" s="106"/>
      <c r="E36" s="104"/>
      <c r="F36" s="9">
        <f>Personeel!M41</f>
        <v>0</v>
      </c>
      <c r="G36" s="107">
        <v>0</v>
      </c>
      <c r="H36" s="8">
        <f t="shared" si="0"/>
        <v>0</v>
      </c>
      <c r="I36" s="55"/>
    </row>
    <row r="37" spans="1:9" ht="15.75" thickBot="1" x14ac:dyDescent="0.3">
      <c r="A37" s="50"/>
      <c r="B37" s="143"/>
      <c r="C37" s="144"/>
      <c r="D37" s="145"/>
      <c r="E37" s="14"/>
      <c r="F37" s="10">
        <f>SUM(F7:F36)</f>
        <v>0</v>
      </c>
      <c r="G37" s="11">
        <f>SUM(G7:G36)</f>
        <v>0</v>
      </c>
      <c r="H37" s="11">
        <f>SUM(H7:H36)</f>
        <v>0</v>
      </c>
      <c r="I37" s="55"/>
    </row>
    <row r="38" spans="1:9" ht="15" x14ac:dyDescent="0.25">
      <c r="A38" s="50"/>
      <c r="B38" s="69"/>
      <c r="C38" s="69"/>
      <c r="D38" s="70"/>
      <c r="E38" s="71"/>
      <c r="F38" s="71"/>
      <c r="G38" s="72"/>
      <c r="H38" s="72"/>
      <c r="I38" s="55"/>
    </row>
    <row r="39" spans="1:9" ht="15" thickBot="1" x14ac:dyDescent="0.25">
      <c r="A39" s="50"/>
      <c r="B39" s="52"/>
      <c r="C39" s="52"/>
      <c r="D39" s="52"/>
      <c r="E39" s="52"/>
      <c r="F39" s="53"/>
      <c r="G39" s="54"/>
      <c r="H39" s="54"/>
      <c r="I39" s="55"/>
    </row>
    <row r="40" spans="1:9" ht="15.75" customHeight="1" thickBot="1" x14ac:dyDescent="0.25">
      <c r="A40" s="50"/>
      <c r="B40" s="247" t="s">
        <v>83</v>
      </c>
      <c r="C40" s="248"/>
      <c r="D40" s="146"/>
      <c r="E40" s="146"/>
      <c r="F40" s="57"/>
      <c r="G40" s="58"/>
      <c r="H40" s="59"/>
      <c r="I40" s="55"/>
    </row>
    <row r="41" spans="1:9" ht="15.75" thickBot="1" x14ac:dyDescent="0.3">
      <c r="A41" s="50"/>
      <c r="B41" s="237"/>
      <c r="C41" s="238"/>
      <c r="D41" s="238"/>
      <c r="E41" s="60"/>
      <c r="F41" s="61" t="s">
        <v>80</v>
      </c>
      <c r="G41" s="62" t="s">
        <v>81</v>
      </c>
      <c r="H41" s="63" t="s">
        <v>82</v>
      </c>
      <c r="I41" s="55"/>
    </row>
    <row r="42" spans="1:9" ht="15.75" thickBot="1" x14ac:dyDescent="0.3">
      <c r="A42" s="50"/>
      <c r="B42" s="245" t="s">
        <v>84</v>
      </c>
      <c r="C42" s="246"/>
      <c r="D42" s="56" t="s">
        <v>78</v>
      </c>
      <c r="E42" s="65" t="s">
        <v>79</v>
      </c>
      <c r="F42" s="73"/>
      <c r="G42" s="74"/>
      <c r="H42" s="75"/>
      <c r="I42" s="55"/>
    </row>
    <row r="43" spans="1:9" x14ac:dyDescent="0.2">
      <c r="A43" s="50"/>
      <c r="B43" s="241"/>
      <c r="C43" s="242"/>
      <c r="D43" s="105"/>
      <c r="E43" s="108"/>
      <c r="F43" s="109">
        <v>0</v>
      </c>
      <c r="G43" s="110">
        <v>0</v>
      </c>
      <c r="H43" s="8">
        <f>F43-G43</f>
        <v>0</v>
      </c>
      <c r="I43" s="55"/>
    </row>
    <row r="44" spans="1:9" x14ac:dyDescent="0.2">
      <c r="A44" s="50"/>
      <c r="B44" s="249"/>
      <c r="C44" s="250"/>
      <c r="D44" s="105"/>
      <c r="E44" s="108"/>
      <c r="F44" s="109">
        <v>0</v>
      </c>
      <c r="G44" s="110">
        <v>0</v>
      </c>
      <c r="H44" s="8">
        <f t="shared" ref="H44:H57" si="1">F44-G44</f>
        <v>0</v>
      </c>
      <c r="I44" s="55"/>
    </row>
    <row r="45" spans="1:9" x14ac:dyDescent="0.2">
      <c r="A45" s="50"/>
      <c r="B45" s="249" t="s">
        <v>1</v>
      </c>
      <c r="C45" s="250"/>
      <c r="D45" s="105"/>
      <c r="E45" s="108"/>
      <c r="F45" s="109">
        <v>0</v>
      </c>
      <c r="G45" s="110">
        <v>0</v>
      </c>
      <c r="H45" s="8">
        <f t="shared" si="1"/>
        <v>0</v>
      </c>
      <c r="I45" s="55"/>
    </row>
    <row r="46" spans="1:9" x14ac:dyDescent="0.2">
      <c r="A46" s="50"/>
      <c r="B46" s="249" t="s">
        <v>1</v>
      </c>
      <c r="C46" s="250"/>
      <c r="D46" s="105"/>
      <c r="E46" s="108"/>
      <c r="F46" s="109">
        <v>0</v>
      </c>
      <c r="G46" s="110">
        <v>0</v>
      </c>
      <c r="H46" s="8">
        <f t="shared" si="1"/>
        <v>0</v>
      </c>
      <c r="I46" s="55"/>
    </row>
    <row r="47" spans="1:9" x14ac:dyDescent="0.2">
      <c r="A47" s="50"/>
      <c r="B47" s="249" t="s">
        <v>1</v>
      </c>
      <c r="C47" s="250"/>
      <c r="D47" s="105"/>
      <c r="E47" s="108"/>
      <c r="F47" s="109">
        <v>0</v>
      </c>
      <c r="G47" s="110">
        <v>0</v>
      </c>
      <c r="H47" s="8">
        <f t="shared" si="1"/>
        <v>0</v>
      </c>
      <c r="I47" s="55"/>
    </row>
    <row r="48" spans="1:9" x14ac:dyDescent="0.2">
      <c r="A48" s="50"/>
      <c r="B48" s="249" t="s">
        <v>1</v>
      </c>
      <c r="C48" s="250"/>
      <c r="D48" s="105"/>
      <c r="E48" s="108"/>
      <c r="F48" s="109">
        <v>0</v>
      </c>
      <c r="G48" s="110">
        <v>0</v>
      </c>
      <c r="H48" s="8">
        <f t="shared" si="1"/>
        <v>0</v>
      </c>
      <c r="I48" s="55"/>
    </row>
    <row r="49" spans="1:9" x14ac:dyDescent="0.2">
      <c r="A49" s="50"/>
      <c r="B49" s="249" t="s">
        <v>1</v>
      </c>
      <c r="C49" s="250"/>
      <c r="D49" s="105"/>
      <c r="E49" s="108"/>
      <c r="F49" s="109">
        <v>0</v>
      </c>
      <c r="G49" s="110">
        <v>0</v>
      </c>
      <c r="H49" s="8">
        <f t="shared" si="1"/>
        <v>0</v>
      </c>
      <c r="I49" s="55"/>
    </row>
    <row r="50" spans="1:9" x14ac:dyDescent="0.2">
      <c r="A50" s="50"/>
      <c r="B50" s="249" t="s">
        <v>1</v>
      </c>
      <c r="C50" s="250"/>
      <c r="D50" s="105"/>
      <c r="E50" s="108"/>
      <c r="F50" s="109">
        <v>0</v>
      </c>
      <c r="G50" s="110">
        <v>0</v>
      </c>
      <c r="H50" s="8">
        <f t="shared" si="1"/>
        <v>0</v>
      </c>
      <c r="I50" s="55"/>
    </row>
    <row r="51" spans="1:9" x14ac:dyDescent="0.2">
      <c r="A51" s="50"/>
      <c r="B51" s="249" t="s">
        <v>1</v>
      </c>
      <c r="C51" s="250"/>
      <c r="D51" s="105"/>
      <c r="E51" s="108"/>
      <c r="F51" s="109">
        <v>0</v>
      </c>
      <c r="G51" s="110">
        <v>0</v>
      </c>
      <c r="H51" s="8">
        <f t="shared" si="1"/>
        <v>0</v>
      </c>
      <c r="I51" s="55"/>
    </row>
    <row r="52" spans="1:9" x14ac:dyDescent="0.2">
      <c r="A52" s="50"/>
      <c r="B52" s="249" t="s">
        <v>1</v>
      </c>
      <c r="C52" s="250"/>
      <c r="D52" s="105"/>
      <c r="E52" s="108"/>
      <c r="F52" s="109">
        <v>0</v>
      </c>
      <c r="G52" s="110">
        <v>0</v>
      </c>
      <c r="H52" s="8">
        <f t="shared" si="1"/>
        <v>0</v>
      </c>
      <c r="I52" s="55"/>
    </row>
    <row r="53" spans="1:9" x14ac:dyDescent="0.2">
      <c r="A53" s="50"/>
      <c r="B53" s="249" t="s">
        <v>1</v>
      </c>
      <c r="C53" s="250"/>
      <c r="D53" s="105"/>
      <c r="E53" s="108"/>
      <c r="F53" s="109">
        <v>0</v>
      </c>
      <c r="G53" s="110">
        <v>0</v>
      </c>
      <c r="H53" s="8">
        <f t="shared" si="1"/>
        <v>0</v>
      </c>
      <c r="I53" s="55"/>
    </row>
    <row r="54" spans="1:9" x14ac:dyDescent="0.2">
      <c r="A54" s="50"/>
      <c r="B54" s="249" t="s">
        <v>1</v>
      </c>
      <c r="C54" s="250"/>
      <c r="D54" s="105"/>
      <c r="E54" s="108"/>
      <c r="F54" s="109">
        <v>0</v>
      </c>
      <c r="G54" s="110">
        <v>0</v>
      </c>
      <c r="H54" s="8">
        <f t="shared" si="1"/>
        <v>0</v>
      </c>
      <c r="I54" s="55"/>
    </row>
    <row r="55" spans="1:9" x14ac:dyDescent="0.2">
      <c r="A55" s="50"/>
      <c r="B55" s="249" t="s">
        <v>1</v>
      </c>
      <c r="C55" s="250"/>
      <c r="D55" s="105"/>
      <c r="E55" s="108"/>
      <c r="F55" s="109">
        <v>0</v>
      </c>
      <c r="G55" s="110">
        <v>0</v>
      </c>
      <c r="H55" s="8">
        <f t="shared" si="1"/>
        <v>0</v>
      </c>
      <c r="I55" s="55"/>
    </row>
    <row r="56" spans="1:9" x14ac:dyDescent="0.2">
      <c r="A56" s="50"/>
      <c r="B56" s="249" t="s">
        <v>1</v>
      </c>
      <c r="C56" s="250"/>
      <c r="D56" s="105"/>
      <c r="E56" s="108"/>
      <c r="F56" s="109">
        <v>0</v>
      </c>
      <c r="G56" s="110">
        <v>0</v>
      </c>
      <c r="H56" s="8">
        <f t="shared" si="1"/>
        <v>0</v>
      </c>
      <c r="I56" s="55"/>
    </row>
    <row r="57" spans="1:9" ht="15" thickBot="1" x14ac:dyDescent="0.25">
      <c r="A57" s="50"/>
      <c r="B57" s="252" t="s">
        <v>1</v>
      </c>
      <c r="C57" s="253"/>
      <c r="D57" s="106"/>
      <c r="E57" s="108"/>
      <c r="F57" s="111">
        <v>0</v>
      </c>
      <c r="G57" s="112">
        <v>0</v>
      </c>
      <c r="H57" s="8">
        <f t="shared" si="1"/>
        <v>0</v>
      </c>
      <c r="I57" s="55"/>
    </row>
    <row r="58" spans="1:9" ht="15.75" thickBot="1" x14ac:dyDescent="0.3">
      <c r="A58" s="50"/>
      <c r="B58" s="143"/>
      <c r="C58" s="144"/>
      <c r="D58" s="145"/>
      <c r="E58" s="12"/>
      <c r="F58" s="12">
        <f>SUM(F43:F57)</f>
        <v>0</v>
      </c>
      <c r="G58" s="13">
        <f>SUM(G43:G57)</f>
        <v>0</v>
      </c>
      <c r="H58" s="13">
        <f>SUM(H43:H57)</f>
        <v>0</v>
      </c>
      <c r="I58" s="55"/>
    </row>
    <row r="59" spans="1:9" ht="15" x14ac:dyDescent="0.25">
      <c r="A59" s="50"/>
      <c r="B59" s="69"/>
      <c r="C59" s="69"/>
      <c r="D59" s="70"/>
      <c r="E59" s="76"/>
      <c r="F59" s="76"/>
      <c r="G59" s="77"/>
      <c r="H59" s="78"/>
      <c r="I59" s="55"/>
    </row>
    <row r="60" spans="1:9" ht="15" thickBot="1" x14ac:dyDescent="0.25">
      <c r="A60" s="50"/>
      <c r="B60" s="52"/>
      <c r="C60" s="52"/>
      <c r="D60" s="52"/>
      <c r="E60" s="52"/>
      <c r="F60" s="53"/>
      <c r="G60" s="54"/>
      <c r="H60" s="54"/>
      <c r="I60" s="55"/>
    </row>
    <row r="61" spans="1:9" ht="15.75" customHeight="1" thickBot="1" x14ac:dyDescent="0.25">
      <c r="A61" s="50"/>
      <c r="B61" s="245" t="s">
        <v>85</v>
      </c>
      <c r="C61" s="254"/>
      <c r="D61" s="146"/>
      <c r="E61" s="146"/>
      <c r="F61" s="57"/>
      <c r="G61" s="58"/>
      <c r="H61" s="59"/>
      <c r="I61" s="55"/>
    </row>
    <row r="62" spans="1:9" ht="15.75" thickBot="1" x14ac:dyDescent="0.3">
      <c r="A62" s="50"/>
      <c r="B62" s="237"/>
      <c r="C62" s="238"/>
      <c r="D62" s="238"/>
      <c r="E62" s="60"/>
      <c r="F62" s="61" t="s">
        <v>80</v>
      </c>
      <c r="G62" s="62" t="s">
        <v>81</v>
      </c>
      <c r="H62" s="63" t="s">
        <v>82</v>
      </c>
      <c r="I62" s="55"/>
    </row>
    <row r="63" spans="1:9" ht="15.75" thickBot="1" x14ac:dyDescent="0.3">
      <c r="A63" s="50"/>
      <c r="B63" s="245" t="s">
        <v>84</v>
      </c>
      <c r="C63" s="246"/>
      <c r="D63" s="79" t="s">
        <v>86</v>
      </c>
      <c r="E63" s="65" t="s">
        <v>79</v>
      </c>
      <c r="F63" s="80"/>
      <c r="G63" s="74"/>
      <c r="H63" s="75"/>
      <c r="I63" s="55"/>
    </row>
    <row r="64" spans="1:9" x14ac:dyDescent="0.2">
      <c r="A64" s="50"/>
      <c r="B64" s="241"/>
      <c r="C64" s="242"/>
      <c r="D64" s="105"/>
      <c r="E64" s="108"/>
      <c r="F64" s="109">
        <v>0</v>
      </c>
      <c r="G64" s="110">
        <v>0</v>
      </c>
      <c r="H64" s="8">
        <f t="shared" ref="H64:H83" si="2">F64-G64</f>
        <v>0</v>
      </c>
      <c r="I64" s="55"/>
    </row>
    <row r="65" spans="1:9" x14ac:dyDescent="0.2">
      <c r="A65" s="50"/>
      <c r="B65" s="251" t="s">
        <v>1</v>
      </c>
      <c r="C65" s="250"/>
      <c r="D65" s="105"/>
      <c r="E65" s="108"/>
      <c r="F65" s="109">
        <v>0</v>
      </c>
      <c r="G65" s="110">
        <v>0</v>
      </c>
      <c r="H65" s="8">
        <f t="shared" si="2"/>
        <v>0</v>
      </c>
      <c r="I65" s="55"/>
    </row>
    <row r="66" spans="1:9" x14ac:dyDescent="0.2">
      <c r="A66" s="50"/>
      <c r="B66" s="251" t="s">
        <v>1</v>
      </c>
      <c r="C66" s="250"/>
      <c r="D66" s="105"/>
      <c r="E66" s="108"/>
      <c r="F66" s="109">
        <v>0</v>
      </c>
      <c r="G66" s="110">
        <v>0</v>
      </c>
      <c r="H66" s="8">
        <f t="shared" si="2"/>
        <v>0</v>
      </c>
      <c r="I66" s="55"/>
    </row>
    <row r="67" spans="1:9" x14ac:dyDescent="0.2">
      <c r="A67" s="50"/>
      <c r="B67" s="251" t="s">
        <v>1</v>
      </c>
      <c r="C67" s="250"/>
      <c r="D67" s="105"/>
      <c r="E67" s="108"/>
      <c r="F67" s="109">
        <v>0</v>
      </c>
      <c r="G67" s="110">
        <v>0</v>
      </c>
      <c r="H67" s="8">
        <f t="shared" si="2"/>
        <v>0</v>
      </c>
      <c r="I67" s="55"/>
    </row>
    <row r="68" spans="1:9" x14ac:dyDescent="0.2">
      <c r="A68" s="50"/>
      <c r="B68" s="251" t="s">
        <v>1</v>
      </c>
      <c r="C68" s="250"/>
      <c r="D68" s="105"/>
      <c r="E68" s="108"/>
      <c r="F68" s="109">
        <v>0</v>
      </c>
      <c r="G68" s="110">
        <v>0</v>
      </c>
      <c r="H68" s="8">
        <f t="shared" si="2"/>
        <v>0</v>
      </c>
      <c r="I68" s="55"/>
    </row>
    <row r="69" spans="1:9" x14ac:dyDescent="0.2">
      <c r="A69" s="50"/>
      <c r="B69" s="251" t="s">
        <v>1</v>
      </c>
      <c r="C69" s="250"/>
      <c r="D69" s="106"/>
      <c r="E69" s="108"/>
      <c r="F69" s="111">
        <v>0</v>
      </c>
      <c r="G69" s="112">
        <v>0</v>
      </c>
      <c r="H69" s="8">
        <f t="shared" si="2"/>
        <v>0</v>
      </c>
      <c r="I69" s="55"/>
    </row>
    <row r="70" spans="1:9" x14ac:dyDescent="0.2">
      <c r="A70" s="50"/>
      <c r="B70" s="251" t="s">
        <v>1</v>
      </c>
      <c r="C70" s="250"/>
      <c r="D70" s="105"/>
      <c r="E70" s="108"/>
      <c r="F70" s="109">
        <v>0</v>
      </c>
      <c r="G70" s="110">
        <v>0</v>
      </c>
      <c r="H70" s="8">
        <f t="shared" si="2"/>
        <v>0</v>
      </c>
      <c r="I70" s="55"/>
    </row>
    <row r="71" spans="1:9" x14ac:dyDescent="0.2">
      <c r="A71" s="50"/>
      <c r="B71" s="251" t="s">
        <v>1</v>
      </c>
      <c r="C71" s="250"/>
      <c r="D71" s="105"/>
      <c r="E71" s="108"/>
      <c r="F71" s="109">
        <v>0</v>
      </c>
      <c r="G71" s="110">
        <v>0</v>
      </c>
      <c r="H71" s="8">
        <f t="shared" si="2"/>
        <v>0</v>
      </c>
      <c r="I71" s="55"/>
    </row>
    <row r="72" spans="1:9" x14ac:dyDescent="0.2">
      <c r="A72" s="50"/>
      <c r="B72" s="251" t="s">
        <v>1</v>
      </c>
      <c r="C72" s="250"/>
      <c r="D72" s="105"/>
      <c r="E72" s="108"/>
      <c r="F72" s="109">
        <v>0</v>
      </c>
      <c r="G72" s="110">
        <v>0</v>
      </c>
      <c r="H72" s="8">
        <f t="shared" si="2"/>
        <v>0</v>
      </c>
      <c r="I72" s="55"/>
    </row>
    <row r="73" spans="1:9" x14ac:dyDescent="0.2">
      <c r="A73" s="50"/>
      <c r="B73" s="251" t="s">
        <v>1</v>
      </c>
      <c r="C73" s="250"/>
      <c r="D73" s="106"/>
      <c r="E73" s="108"/>
      <c r="F73" s="111">
        <v>0</v>
      </c>
      <c r="G73" s="112">
        <v>0</v>
      </c>
      <c r="H73" s="8">
        <f t="shared" si="2"/>
        <v>0</v>
      </c>
      <c r="I73" s="55"/>
    </row>
    <row r="74" spans="1:9" x14ac:dyDescent="0.2">
      <c r="A74" s="50"/>
      <c r="B74" s="251" t="s">
        <v>1</v>
      </c>
      <c r="C74" s="250"/>
      <c r="D74" s="105"/>
      <c r="E74" s="108"/>
      <c r="F74" s="109">
        <v>0</v>
      </c>
      <c r="G74" s="110">
        <v>0</v>
      </c>
      <c r="H74" s="8">
        <f t="shared" si="2"/>
        <v>0</v>
      </c>
      <c r="I74" s="55"/>
    </row>
    <row r="75" spans="1:9" x14ac:dyDescent="0.2">
      <c r="A75" s="50"/>
      <c r="B75" s="251" t="s">
        <v>1</v>
      </c>
      <c r="C75" s="250"/>
      <c r="D75" s="105"/>
      <c r="E75" s="108"/>
      <c r="F75" s="109">
        <v>0</v>
      </c>
      <c r="G75" s="110">
        <v>0</v>
      </c>
      <c r="H75" s="8">
        <f t="shared" si="2"/>
        <v>0</v>
      </c>
      <c r="I75" s="55"/>
    </row>
    <row r="76" spans="1:9" x14ac:dyDescent="0.2">
      <c r="A76" s="50"/>
      <c r="B76" s="251" t="s">
        <v>1</v>
      </c>
      <c r="C76" s="250"/>
      <c r="D76" s="105"/>
      <c r="E76" s="108"/>
      <c r="F76" s="109">
        <v>0</v>
      </c>
      <c r="G76" s="110">
        <v>0</v>
      </c>
      <c r="H76" s="8">
        <f t="shared" si="2"/>
        <v>0</v>
      </c>
      <c r="I76" s="55"/>
    </row>
    <row r="77" spans="1:9" x14ac:dyDescent="0.2">
      <c r="A77" s="50"/>
      <c r="B77" s="251" t="s">
        <v>1</v>
      </c>
      <c r="C77" s="250"/>
      <c r="D77" s="105"/>
      <c r="E77" s="108"/>
      <c r="F77" s="109">
        <v>0</v>
      </c>
      <c r="G77" s="110">
        <v>0</v>
      </c>
      <c r="H77" s="8">
        <f t="shared" si="2"/>
        <v>0</v>
      </c>
      <c r="I77" s="55"/>
    </row>
    <row r="78" spans="1:9" x14ac:dyDescent="0.2">
      <c r="A78" s="50"/>
      <c r="B78" s="251" t="s">
        <v>1</v>
      </c>
      <c r="C78" s="250"/>
      <c r="D78" s="105"/>
      <c r="E78" s="108"/>
      <c r="F78" s="109">
        <v>0</v>
      </c>
      <c r="G78" s="110">
        <v>0</v>
      </c>
      <c r="H78" s="8">
        <f t="shared" si="2"/>
        <v>0</v>
      </c>
      <c r="I78" s="55"/>
    </row>
    <row r="79" spans="1:9" x14ac:dyDescent="0.2">
      <c r="A79" s="50"/>
      <c r="B79" s="251" t="s">
        <v>1</v>
      </c>
      <c r="C79" s="250"/>
      <c r="D79" s="106"/>
      <c r="E79" s="108"/>
      <c r="F79" s="111">
        <v>0</v>
      </c>
      <c r="G79" s="112">
        <v>0</v>
      </c>
      <c r="H79" s="8">
        <f t="shared" si="2"/>
        <v>0</v>
      </c>
      <c r="I79" s="55"/>
    </row>
    <row r="80" spans="1:9" x14ac:dyDescent="0.2">
      <c r="A80" s="50"/>
      <c r="B80" s="251" t="s">
        <v>1</v>
      </c>
      <c r="C80" s="250"/>
      <c r="D80" s="105"/>
      <c r="E80" s="108"/>
      <c r="F80" s="109">
        <v>0</v>
      </c>
      <c r="G80" s="110">
        <v>0</v>
      </c>
      <c r="H80" s="8">
        <f t="shared" si="2"/>
        <v>0</v>
      </c>
      <c r="I80" s="55"/>
    </row>
    <row r="81" spans="1:9" x14ac:dyDescent="0.2">
      <c r="A81" s="50"/>
      <c r="B81" s="251" t="s">
        <v>1</v>
      </c>
      <c r="C81" s="250"/>
      <c r="D81" s="105"/>
      <c r="E81" s="108"/>
      <c r="F81" s="109">
        <v>0</v>
      </c>
      <c r="G81" s="110">
        <v>0</v>
      </c>
      <c r="H81" s="8">
        <f t="shared" si="2"/>
        <v>0</v>
      </c>
      <c r="I81" s="55"/>
    </row>
    <row r="82" spans="1:9" x14ac:dyDescent="0.2">
      <c r="A82" s="50"/>
      <c r="B82" s="251" t="s">
        <v>1</v>
      </c>
      <c r="C82" s="250"/>
      <c r="D82" s="105"/>
      <c r="E82" s="108"/>
      <c r="F82" s="109">
        <v>0</v>
      </c>
      <c r="G82" s="110">
        <v>0</v>
      </c>
      <c r="H82" s="8">
        <f t="shared" si="2"/>
        <v>0</v>
      </c>
      <c r="I82" s="55"/>
    </row>
    <row r="83" spans="1:9" ht="15" thickBot="1" x14ac:dyDescent="0.25">
      <c r="A83" s="50"/>
      <c r="B83" s="258" t="s">
        <v>1</v>
      </c>
      <c r="C83" s="253"/>
      <c r="D83" s="106"/>
      <c r="E83" s="108"/>
      <c r="F83" s="111">
        <v>0</v>
      </c>
      <c r="G83" s="112">
        <v>0</v>
      </c>
      <c r="H83" s="8">
        <f t="shared" si="2"/>
        <v>0</v>
      </c>
      <c r="I83" s="55"/>
    </row>
    <row r="84" spans="1:9" ht="15.75" thickBot="1" x14ac:dyDescent="0.3">
      <c r="A84" s="50"/>
      <c r="B84" s="259"/>
      <c r="C84" s="260"/>
      <c r="D84" s="145"/>
      <c r="E84" s="81"/>
      <c r="F84" s="14">
        <f>SUM(F64:F83)</f>
        <v>0</v>
      </c>
      <c r="G84" s="15">
        <f>SUM(G64:G83)</f>
        <v>0</v>
      </c>
      <c r="H84" s="16">
        <f>SUM(H64:H83)</f>
        <v>0</v>
      </c>
      <c r="I84" s="55"/>
    </row>
    <row r="85" spans="1:9" ht="15" thickBot="1" x14ac:dyDescent="0.25">
      <c r="A85" s="50"/>
      <c r="B85" s="52"/>
      <c r="C85" s="52"/>
      <c r="D85" s="52"/>
      <c r="E85" s="52"/>
      <c r="F85" s="53"/>
      <c r="G85" s="54"/>
      <c r="H85" s="54"/>
      <c r="I85" s="55"/>
    </row>
    <row r="86" spans="1:9" ht="15.75" thickBot="1" x14ac:dyDescent="0.3">
      <c r="A86" s="50"/>
      <c r="B86" s="52"/>
      <c r="C86" s="52"/>
      <c r="D86" s="82" t="s">
        <v>87</v>
      </c>
      <c r="E86" s="57"/>
      <c r="F86" s="17">
        <f>F37+F58+F84</f>
        <v>0</v>
      </c>
      <c r="G86" s="83"/>
      <c r="H86" s="83"/>
      <c r="I86" s="55"/>
    </row>
    <row r="87" spans="1:9" ht="15" thickBot="1" x14ac:dyDescent="0.25">
      <c r="A87" s="50"/>
      <c r="B87" s="52"/>
      <c r="C87" s="52"/>
      <c r="D87" s="53"/>
      <c r="E87" s="53"/>
      <c r="F87" s="53"/>
      <c r="G87" s="83"/>
      <c r="H87" s="83"/>
      <c r="I87" s="55"/>
    </row>
    <row r="88" spans="1:9" ht="15.75" thickBot="1" x14ac:dyDescent="0.3">
      <c r="A88" s="50"/>
      <c r="B88" s="52"/>
      <c r="C88" s="52"/>
      <c r="D88" s="82" t="s">
        <v>88</v>
      </c>
      <c r="E88" s="57"/>
      <c r="F88" s="57"/>
      <c r="G88" s="18">
        <f>G37+G58+G84</f>
        <v>0</v>
      </c>
      <c r="H88" s="83"/>
      <c r="I88" s="55"/>
    </row>
    <row r="89" spans="1:9" ht="15" thickBot="1" x14ac:dyDescent="0.25">
      <c r="A89" s="50"/>
      <c r="B89" s="52"/>
      <c r="C89" s="52"/>
      <c r="D89" s="53"/>
      <c r="E89" s="53"/>
      <c r="F89" s="53"/>
      <c r="G89" s="83"/>
      <c r="H89" s="83"/>
      <c r="I89" s="55"/>
    </row>
    <row r="90" spans="1:9" ht="15.75" thickBot="1" x14ac:dyDescent="0.3">
      <c r="A90" s="50"/>
      <c r="B90" s="52"/>
      <c r="C90" s="52"/>
      <c r="D90" s="84" t="s">
        <v>89</v>
      </c>
      <c r="E90" s="85"/>
      <c r="F90" s="85"/>
      <c r="G90" s="86"/>
      <c r="H90" s="19">
        <f>H37+H58+H84</f>
        <v>0</v>
      </c>
      <c r="I90" s="55"/>
    </row>
    <row r="91" spans="1:9" ht="15" thickBot="1" x14ac:dyDescent="0.25">
      <c r="A91" s="50"/>
      <c r="B91" s="52"/>
      <c r="C91" s="52"/>
      <c r="D91" s="52"/>
      <c r="E91" s="52"/>
      <c r="F91" s="53"/>
      <c r="G91" s="54"/>
      <c r="H91" s="54"/>
      <c r="I91" s="55"/>
    </row>
    <row r="92" spans="1:9" ht="15" customHeight="1" x14ac:dyDescent="0.2">
      <c r="A92" s="50"/>
      <c r="B92" s="52"/>
      <c r="C92" s="261" t="s">
        <v>90</v>
      </c>
      <c r="D92" s="262"/>
      <c r="E92" s="262"/>
      <c r="F92" s="262"/>
      <c r="G92" s="262"/>
      <c r="H92" s="263"/>
      <c r="I92" s="55"/>
    </row>
    <row r="93" spans="1:9" ht="12.75" customHeight="1" x14ac:dyDescent="0.2">
      <c r="A93" s="50"/>
      <c r="B93" s="52"/>
      <c r="C93" s="264"/>
      <c r="D93" s="265"/>
      <c r="E93" s="265"/>
      <c r="F93" s="265"/>
      <c r="G93" s="265"/>
      <c r="H93" s="266"/>
      <c r="I93" s="55"/>
    </row>
    <row r="94" spans="1:9" ht="12.75" customHeight="1" x14ac:dyDescent="0.2">
      <c r="A94" s="50"/>
      <c r="B94" s="52"/>
      <c r="C94" s="264"/>
      <c r="D94" s="265"/>
      <c r="E94" s="265"/>
      <c r="F94" s="265"/>
      <c r="G94" s="265"/>
      <c r="H94" s="266"/>
      <c r="I94" s="55"/>
    </row>
    <row r="95" spans="1:9" ht="12.75" customHeight="1" x14ac:dyDescent="0.2">
      <c r="A95" s="50"/>
      <c r="B95" s="52"/>
      <c r="C95" s="264"/>
      <c r="D95" s="265"/>
      <c r="E95" s="265"/>
      <c r="F95" s="265"/>
      <c r="G95" s="265"/>
      <c r="H95" s="266"/>
      <c r="I95" s="55"/>
    </row>
    <row r="96" spans="1:9" ht="13.5" customHeight="1" thickBot="1" x14ac:dyDescent="0.25">
      <c r="A96" s="50"/>
      <c r="B96" s="52"/>
      <c r="C96" s="267"/>
      <c r="D96" s="268"/>
      <c r="E96" s="268"/>
      <c r="F96" s="268"/>
      <c r="G96" s="268"/>
      <c r="H96" s="269"/>
      <c r="I96" s="55"/>
    </row>
    <row r="97" spans="1:9" ht="15" thickBot="1" x14ac:dyDescent="0.25">
      <c r="A97" s="50"/>
      <c r="B97" s="52"/>
      <c r="C97" s="87"/>
      <c r="D97" s="87"/>
      <c r="E97" s="87"/>
      <c r="F97" s="83"/>
      <c r="G97" s="87"/>
      <c r="H97" s="87"/>
      <c r="I97" s="55"/>
    </row>
    <row r="98" spans="1:9" ht="15.75" thickBot="1" x14ac:dyDescent="0.3">
      <c r="A98" s="50"/>
      <c r="B98" s="52"/>
      <c r="C98" s="155" t="s">
        <v>125</v>
      </c>
      <c r="D98" s="156"/>
      <c r="E98" s="157"/>
      <c r="F98" s="158"/>
      <c r="G98" s="157"/>
      <c r="H98" s="159"/>
      <c r="I98" s="55"/>
    </row>
    <row r="99" spans="1:9" ht="15" x14ac:dyDescent="0.2">
      <c r="A99" s="50"/>
      <c r="B99" s="52"/>
      <c r="C99" s="160"/>
      <c r="D99" s="270"/>
      <c r="E99" s="271"/>
      <c r="F99" s="271"/>
      <c r="G99" s="272"/>
      <c r="H99" s="161"/>
      <c r="I99" s="55"/>
    </row>
    <row r="100" spans="1:9" ht="15" x14ac:dyDescent="0.2">
      <c r="A100" s="50"/>
      <c r="B100" s="52"/>
      <c r="C100" s="160"/>
      <c r="D100" s="273"/>
      <c r="E100" s="274"/>
      <c r="F100" s="274"/>
      <c r="G100" s="275"/>
      <c r="H100" s="161"/>
      <c r="I100" s="55"/>
    </row>
    <row r="101" spans="1:9" ht="15" thickBot="1" x14ac:dyDescent="0.25">
      <c r="A101" s="50"/>
      <c r="B101" s="52"/>
      <c r="C101" s="162"/>
      <c r="D101" s="276"/>
      <c r="E101" s="277"/>
      <c r="F101" s="277"/>
      <c r="G101" s="278"/>
      <c r="H101" s="161"/>
      <c r="I101" s="55"/>
    </row>
    <row r="102" spans="1:9" ht="15" x14ac:dyDescent="0.25">
      <c r="A102" s="50"/>
      <c r="B102" s="52"/>
      <c r="C102" s="163" t="s">
        <v>91</v>
      </c>
      <c r="D102" s="255"/>
      <c r="E102" s="255"/>
      <c r="F102" s="255"/>
      <c r="G102" s="255"/>
      <c r="H102" s="256"/>
      <c r="I102" s="55"/>
    </row>
    <row r="103" spans="1:9" ht="15" x14ac:dyDescent="0.25">
      <c r="A103" s="50"/>
      <c r="B103" s="52"/>
      <c r="C103" s="163" t="s">
        <v>92</v>
      </c>
      <c r="D103" s="257"/>
      <c r="E103" s="257"/>
      <c r="F103" s="257"/>
      <c r="G103" s="257"/>
      <c r="H103" s="164"/>
      <c r="I103" s="55"/>
    </row>
    <row r="104" spans="1:9" ht="15" x14ac:dyDescent="0.25">
      <c r="A104" s="50"/>
      <c r="B104" s="52"/>
      <c r="C104" s="163" t="s">
        <v>93</v>
      </c>
      <c r="D104" s="257"/>
      <c r="E104" s="257"/>
      <c r="F104" s="257"/>
      <c r="G104" s="257"/>
      <c r="H104" s="164"/>
      <c r="I104" s="55"/>
    </row>
    <row r="105" spans="1:9" ht="15" x14ac:dyDescent="0.25">
      <c r="A105" s="50"/>
      <c r="B105" s="52"/>
      <c r="C105" s="163" t="s">
        <v>2</v>
      </c>
      <c r="D105" s="257"/>
      <c r="E105" s="257"/>
      <c r="F105" s="257"/>
      <c r="G105" s="257"/>
      <c r="H105" s="164"/>
      <c r="I105" s="55"/>
    </row>
    <row r="106" spans="1:9" ht="15" x14ac:dyDescent="0.25">
      <c r="A106" s="50"/>
      <c r="B106" s="52"/>
      <c r="C106" s="163" t="s">
        <v>94</v>
      </c>
      <c r="D106" s="257"/>
      <c r="E106" s="257"/>
      <c r="F106" s="257"/>
      <c r="G106" s="257"/>
      <c r="H106" s="164"/>
      <c r="I106" s="55"/>
    </row>
    <row r="107" spans="1:9" ht="5.25" customHeight="1" thickBot="1" x14ac:dyDescent="0.3">
      <c r="A107" s="50"/>
      <c r="B107" s="52"/>
      <c r="C107" s="165"/>
      <c r="D107" s="166"/>
      <c r="E107" s="166"/>
      <c r="F107" s="166"/>
      <c r="G107" s="166"/>
      <c r="H107" s="167"/>
      <c r="I107" s="55"/>
    </row>
    <row r="108" spans="1:9" ht="15" thickBot="1" x14ac:dyDescent="0.25">
      <c r="A108" s="88"/>
      <c r="B108" s="89"/>
      <c r="C108" s="89"/>
      <c r="D108" s="89"/>
      <c r="E108" s="89"/>
      <c r="F108" s="90"/>
      <c r="G108" s="168"/>
      <c r="H108" s="168"/>
      <c r="I108" s="91"/>
    </row>
    <row r="109" spans="1:9" ht="14.25" hidden="1" customHeight="1" x14ac:dyDescent="0.2"/>
    <row r="110" spans="1:9" ht="14.25" hidden="1" customHeight="1" x14ac:dyDescent="0.2"/>
    <row r="111" spans="1:9" ht="14.25" hidden="1" customHeight="1" x14ac:dyDescent="0.2"/>
  </sheetData>
  <sheetProtection algorithmName="SHA-512" hashValue="Au5g1P6lyVPXMlfqfYoBqmweKnQ4wlaHeiff1hGBKa4/vtuGNgI+svo8xlegyrc6Hxe5d1I76FNoQKKIlDQhcQ==" saltValue="zenBC5SGka8QtOmSeN2W+Q==" spinCount="100000" sheet="1" objects="1" scenarios="1"/>
  <mergeCells count="82">
    <mergeCell ref="B83:C83"/>
    <mergeCell ref="B84:C84"/>
    <mergeCell ref="C92:H92"/>
    <mergeCell ref="C93:H96"/>
    <mergeCell ref="D99:G101"/>
    <mergeCell ref="D102:H102"/>
    <mergeCell ref="D103:G103"/>
    <mergeCell ref="D104:G104"/>
    <mergeCell ref="D105:G105"/>
    <mergeCell ref="D106:G106"/>
    <mergeCell ref="B82:C82"/>
    <mergeCell ref="B71:C71"/>
    <mergeCell ref="B72:C72"/>
    <mergeCell ref="B73:C73"/>
    <mergeCell ref="B74:C74"/>
    <mergeCell ref="B75:C75"/>
    <mergeCell ref="B76:C76"/>
    <mergeCell ref="B77:C77"/>
    <mergeCell ref="B78:C78"/>
    <mergeCell ref="B79:C79"/>
    <mergeCell ref="B80:C80"/>
    <mergeCell ref="B81:C81"/>
    <mergeCell ref="B70:C70"/>
    <mergeCell ref="B56:C56"/>
    <mergeCell ref="B57:C57"/>
    <mergeCell ref="B62:D62"/>
    <mergeCell ref="B63:C63"/>
    <mergeCell ref="B64:C64"/>
    <mergeCell ref="B65:C65"/>
    <mergeCell ref="B66:C66"/>
    <mergeCell ref="B67:C67"/>
    <mergeCell ref="B68:C68"/>
    <mergeCell ref="B69:C69"/>
    <mergeCell ref="B61:C61"/>
    <mergeCell ref="B55:C55"/>
    <mergeCell ref="B44:C44"/>
    <mergeCell ref="B45:C45"/>
    <mergeCell ref="B46:C46"/>
    <mergeCell ref="B47:C47"/>
    <mergeCell ref="B48:C48"/>
    <mergeCell ref="B49:C49"/>
    <mergeCell ref="B50:C50"/>
    <mergeCell ref="B51:C51"/>
    <mergeCell ref="B52:C52"/>
    <mergeCell ref="B53:C53"/>
    <mergeCell ref="B54:C54"/>
    <mergeCell ref="B43:C43"/>
    <mergeCell ref="B29:C29"/>
    <mergeCell ref="B30:C30"/>
    <mergeCell ref="B31:C31"/>
    <mergeCell ref="B32:C32"/>
    <mergeCell ref="B33:C33"/>
    <mergeCell ref="B34:C34"/>
    <mergeCell ref="B35:C35"/>
    <mergeCell ref="B36:C36"/>
    <mergeCell ref="B41:D41"/>
    <mergeCell ref="B42:C42"/>
    <mergeCell ref="B40:C40"/>
    <mergeCell ref="B28:C28"/>
    <mergeCell ref="B17:C17"/>
    <mergeCell ref="B18:C18"/>
    <mergeCell ref="B19:C19"/>
    <mergeCell ref="B20:C20"/>
    <mergeCell ref="B21:C21"/>
    <mergeCell ref="B22:C22"/>
    <mergeCell ref="B23:C23"/>
    <mergeCell ref="B24:C24"/>
    <mergeCell ref="B25:C25"/>
    <mergeCell ref="B26:C26"/>
    <mergeCell ref="B27:C27"/>
    <mergeCell ref="B16:C16"/>
    <mergeCell ref="B4:E4"/>
    <mergeCell ref="B5:D5"/>
    <mergeCell ref="B7:C7"/>
    <mergeCell ref="B8:C8"/>
    <mergeCell ref="B9:C9"/>
    <mergeCell ref="B10:C10"/>
    <mergeCell ref="B11:C11"/>
    <mergeCell ref="B12:C12"/>
    <mergeCell ref="B13:C13"/>
    <mergeCell ref="B14:C14"/>
    <mergeCell ref="B15:C15"/>
  </mergeCells>
  <dataValidations count="1">
    <dataValidation type="list" allowBlank="1" showInputMessage="1" showErrorMessage="1" sqref="D64:D83" xr:uid="{00000000-0002-0000-0200-000003000000}">
      <formula1>Costs</formula1>
    </dataValidation>
  </dataValidations>
  <pageMargins left="0.7" right="0.7" top="0.75" bottom="0.75" header="0.3" footer="0.3"/>
  <pageSetup paperSize="9" scale="37" fitToHeight="0" orientation="portrait"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2C204EC2-47FC-4FC1-9877-CF9980A0D455}">
          <x14:formula1>
            <xm:f>Deelnemerslijst!$B$5:$B$20</xm:f>
          </x14:formula1>
          <xm:sqref>E7:E36 E64:E83 E43:E57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O111"/>
  <sheetViews>
    <sheetView topLeftCell="A62" workbookViewId="0">
      <selection activeCell="N112" sqref="N112"/>
    </sheetView>
  </sheetViews>
  <sheetFormatPr defaultRowHeight="12.75" x14ac:dyDescent="0.2"/>
  <cols>
    <col min="1" max="1" width="16.42578125" bestFit="1" customWidth="1"/>
    <col min="2" max="2" width="12.85546875" bestFit="1" customWidth="1"/>
    <col min="3" max="3" width="16.5703125" bestFit="1" customWidth="1"/>
    <col min="4" max="4" width="17.85546875" bestFit="1" customWidth="1"/>
    <col min="5" max="5" width="14.28515625" bestFit="1" customWidth="1"/>
    <col min="6" max="6" width="11.28515625" bestFit="1" customWidth="1"/>
    <col min="8" max="8" width="31.85546875" bestFit="1" customWidth="1"/>
    <col min="9" max="9" width="15.42578125" bestFit="1" customWidth="1"/>
    <col min="10" max="10" width="13.5703125" customWidth="1"/>
    <col min="11" max="11" width="11.28515625" bestFit="1" customWidth="1"/>
    <col min="13" max="14" width="11.28515625" bestFit="1" customWidth="1"/>
  </cols>
  <sheetData>
    <row r="1" spans="1:15" ht="15" x14ac:dyDescent="0.25">
      <c r="A1" t="s">
        <v>3</v>
      </c>
      <c r="C1" t="s">
        <v>5</v>
      </c>
      <c r="D1" t="s">
        <v>5</v>
      </c>
      <c r="E1" s="279" t="s">
        <v>7</v>
      </c>
      <c r="F1" t="s">
        <v>140</v>
      </c>
      <c r="H1" s="195" t="s">
        <v>52</v>
      </c>
      <c r="J1" s="20" t="s">
        <v>37</v>
      </c>
    </row>
    <row r="2" spans="1:15" x14ac:dyDescent="0.2">
      <c r="A2" t="s">
        <v>4</v>
      </c>
      <c r="C2" t="s">
        <v>8</v>
      </c>
      <c r="D2" t="s">
        <v>9</v>
      </c>
      <c r="E2" s="279"/>
      <c r="F2" t="s">
        <v>141</v>
      </c>
      <c r="H2" s="195" t="s">
        <v>51</v>
      </c>
      <c r="J2" t="s">
        <v>38</v>
      </c>
    </row>
    <row r="3" spans="1:15" ht="15" x14ac:dyDescent="0.25">
      <c r="A3" t="s">
        <v>36</v>
      </c>
      <c r="C3" t="s">
        <v>6</v>
      </c>
      <c r="D3" t="s">
        <v>14</v>
      </c>
      <c r="H3" s="195" t="s">
        <v>50</v>
      </c>
      <c r="J3" s="20" t="s">
        <v>12</v>
      </c>
    </row>
    <row r="4" spans="1:15" ht="15" x14ac:dyDescent="0.25">
      <c r="C4" t="s">
        <v>14</v>
      </c>
      <c r="D4" t="s">
        <v>15</v>
      </c>
      <c r="H4" s="195" t="s">
        <v>49</v>
      </c>
      <c r="J4" s="20" t="s">
        <v>53</v>
      </c>
    </row>
    <row r="5" spans="1:15" ht="15" x14ac:dyDescent="0.25">
      <c r="C5" t="s">
        <v>15</v>
      </c>
      <c r="D5" t="s">
        <v>16</v>
      </c>
      <c r="H5" s="195" t="s">
        <v>48</v>
      </c>
      <c r="J5" s="20" t="s">
        <v>39</v>
      </c>
    </row>
    <row r="6" spans="1:15" ht="15" x14ac:dyDescent="0.25">
      <c r="C6" t="s">
        <v>16</v>
      </c>
      <c r="H6" s="195" t="s">
        <v>47</v>
      </c>
      <c r="J6" s="20" t="s">
        <v>13</v>
      </c>
    </row>
    <row r="7" spans="1:15" ht="15" x14ac:dyDescent="0.25">
      <c r="H7" s="195" t="s">
        <v>46</v>
      </c>
      <c r="J7" s="20" t="s">
        <v>54</v>
      </c>
    </row>
    <row r="8" spans="1:15" ht="15" x14ac:dyDescent="0.25">
      <c r="H8" s="195" t="s">
        <v>45</v>
      </c>
      <c r="J8" s="20" t="s">
        <v>40</v>
      </c>
    </row>
    <row r="9" spans="1:15" ht="15" x14ac:dyDescent="0.25">
      <c r="H9" s="195" t="s">
        <v>44</v>
      </c>
      <c r="J9" s="20" t="s">
        <v>41</v>
      </c>
    </row>
    <row r="10" spans="1:15" x14ac:dyDescent="0.2">
      <c r="H10" s="195" t="s">
        <v>43</v>
      </c>
    </row>
    <row r="11" spans="1:15" x14ac:dyDescent="0.2">
      <c r="H11" s="195" t="s">
        <v>42</v>
      </c>
    </row>
    <row r="12" spans="1:15" x14ac:dyDescent="0.2">
      <c r="H12" s="196"/>
    </row>
    <row r="14" spans="1:15" x14ac:dyDescent="0.2">
      <c r="A14" t="s">
        <v>4</v>
      </c>
      <c r="B14" s="93" t="s">
        <v>126</v>
      </c>
      <c r="H14" t="s">
        <v>3</v>
      </c>
      <c r="I14" s="93" t="s">
        <v>169</v>
      </c>
    </row>
    <row r="15" spans="1:15" x14ac:dyDescent="0.2">
      <c r="A15" t="s">
        <v>10</v>
      </c>
      <c r="B15" t="s">
        <v>5</v>
      </c>
      <c r="C15" t="s">
        <v>9</v>
      </c>
      <c r="D15" t="s">
        <v>14</v>
      </c>
      <c r="E15" t="s">
        <v>15</v>
      </c>
      <c r="F15" t="s">
        <v>16</v>
      </c>
      <c r="H15" t="s">
        <v>10</v>
      </c>
      <c r="I15" t="s">
        <v>5</v>
      </c>
      <c r="J15" t="s">
        <v>8</v>
      </c>
      <c r="K15" t="s">
        <v>6</v>
      </c>
      <c r="L15" t="s">
        <v>14</v>
      </c>
      <c r="M15" t="s">
        <v>15</v>
      </c>
      <c r="N15" t="s">
        <v>16</v>
      </c>
    </row>
    <row r="16" spans="1:15" ht="15" x14ac:dyDescent="0.25">
      <c r="A16">
        <v>1</v>
      </c>
      <c r="B16" s="194">
        <v>4417</v>
      </c>
      <c r="C16" s="194">
        <v>6907</v>
      </c>
      <c r="D16" s="194">
        <v>5144</v>
      </c>
      <c r="E16" s="194">
        <v>6182</v>
      </c>
      <c r="F16" s="194">
        <v>7398</v>
      </c>
      <c r="H16" s="20">
        <v>1</v>
      </c>
      <c r="I16" s="187">
        <v>4703</v>
      </c>
      <c r="J16" s="187">
        <v>7809</v>
      </c>
      <c r="K16" s="187">
        <v>6527</v>
      </c>
      <c r="L16" s="188">
        <v>5446</v>
      </c>
      <c r="M16" s="187">
        <v>6527</v>
      </c>
      <c r="N16" s="187">
        <v>7809</v>
      </c>
      <c r="O16" s="21"/>
    </row>
    <row r="17" spans="1:15" ht="15" x14ac:dyDescent="0.25">
      <c r="A17">
        <v>2</v>
      </c>
      <c r="B17" s="194">
        <v>8833</v>
      </c>
      <c r="C17" s="194">
        <v>13815</v>
      </c>
      <c r="D17" s="194">
        <v>10288</v>
      </c>
      <c r="E17" s="194">
        <v>12364</v>
      </c>
      <c r="F17" s="194">
        <v>14797</v>
      </c>
      <c r="G17" s="21"/>
      <c r="H17" s="20">
        <v>2</v>
      </c>
      <c r="I17" s="189">
        <v>9406</v>
      </c>
      <c r="J17" s="189">
        <v>15619</v>
      </c>
      <c r="K17" s="190">
        <v>13054</v>
      </c>
      <c r="L17" s="191">
        <v>10891</v>
      </c>
      <c r="M17" s="190">
        <v>13054</v>
      </c>
      <c r="N17" s="189">
        <v>15619</v>
      </c>
      <c r="O17" s="21"/>
    </row>
    <row r="18" spans="1:15" ht="15" x14ac:dyDescent="0.25">
      <c r="A18">
        <v>3</v>
      </c>
      <c r="B18" s="194">
        <v>13250</v>
      </c>
      <c r="C18" s="194">
        <v>20722</v>
      </c>
      <c r="D18" s="194">
        <v>15431</v>
      </c>
      <c r="E18" s="194">
        <v>18545</v>
      </c>
      <c r="F18" s="194">
        <v>22195</v>
      </c>
      <c r="G18" s="21"/>
      <c r="H18" s="20">
        <v>3</v>
      </c>
      <c r="I18" s="189">
        <v>14110</v>
      </c>
      <c r="J18" s="189">
        <v>23248</v>
      </c>
      <c r="K18" s="190">
        <v>19581</v>
      </c>
      <c r="L18" s="191">
        <v>16337</v>
      </c>
      <c r="M18" s="190">
        <v>19581</v>
      </c>
      <c r="N18" s="189">
        <v>23248</v>
      </c>
      <c r="O18" s="21"/>
    </row>
    <row r="19" spans="1:15" ht="15" x14ac:dyDescent="0.25">
      <c r="A19">
        <v>4</v>
      </c>
      <c r="B19" s="194">
        <v>17667</v>
      </c>
      <c r="C19" s="194">
        <v>27629</v>
      </c>
      <c r="D19" s="194">
        <v>20575</v>
      </c>
      <c r="E19" s="194">
        <v>24727</v>
      </c>
      <c r="F19" s="194">
        <v>29593</v>
      </c>
      <c r="G19" s="21"/>
      <c r="H19" s="20">
        <v>4</v>
      </c>
      <c r="I19" s="189">
        <v>18813</v>
      </c>
      <c r="J19" s="189">
        <v>31328</v>
      </c>
      <c r="K19" s="190">
        <v>26108</v>
      </c>
      <c r="L19" s="191">
        <v>21783</v>
      </c>
      <c r="M19" s="190">
        <v>26108</v>
      </c>
      <c r="N19" s="189">
        <v>31328</v>
      </c>
      <c r="O19" s="21"/>
    </row>
    <row r="20" spans="1:15" ht="15" x14ac:dyDescent="0.25">
      <c r="A20">
        <v>5</v>
      </c>
      <c r="B20" s="194">
        <v>22083</v>
      </c>
      <c r="C20" s="194">
        <v>34536</v>
      </c>
      <c r="D20" s="194">
        <v>25719</v>
      </c>
      <c r="E20" s="194">
        <v>30909</v>
      </c>
      <c r="F20" s="194">
        <v>36992</v>
      </c>
      <c r="G20" s="21"/>
      <c r="H20" s="20">
        <v>5</v>
      </c>
      <c r="I20" s="189">
        <v>23516</v>
      </c>
      <c r="J20" s="189">
        <v>39047</v>
      </c>
      <c r="K20" s="190">
        <v>32635</v>
      </c>
      <c r="L20" s="191">
        <v>27228</v>
      </c>
      <c r="M20" s="190">
        <v>32635</v>
      </c>
      <c r="N20" s="189">
        <v>39047</v>
      </c>
      <c r="O20" s="21"/>
    </row>
    <row r="21" spans="1:15" ht="15" x14ac:dyDescent="0.25">
      <c r="A21">
        <v>6</v>
      </c>
      <c r="B21" s="194">
        <v>26500</v>
      </c>
      <c r="C21" s="194">
        <v>41444</v>
      </c>
      <c r="D21" s="194">
        <v>30863</v>
      </c>
      <c r="E21" s="194">
        <v>37091</v>
      </c>
      <c r="F21" s="194">
        <v>44390</v>
      </c>
      <c r="G21" s="21"/>
      <c r="H21" s="20">
        <v>6</v>
      </c>
      <c r="I21" s="189">
        <v>28219</v>
      </c>
      <c r="J21" s="189">
        <v>46857</v>
      </c>
      <c r="K21" s="190">
        <v>39162</v>
      </c>
      <c r="L21" s="191">
        <v>32674</v>
      </c>
      <c r="M21" s="190">
        <v>39162</v>
      </c>
      <c r="N21" s="189">
        <v>46857</v>
      </c>
      <c r="O21" s="21"/>
    </row>
    <row r="22" spans="1:15" ht="15" x14ac:dyDescent="0.25">
      <c r="A22">
        <v>7</v>
      </c>
      <c r="B22" s="194">
        <v>30917</v>
      </c>
      <c r="C22" s="194">
        <v>48351</v>
      </c>
      <c r="D22" s="194">
        <v>36006</v>
      </c>
      <c r="E22" s="194">
        <v>43272</v>
      </c>
      <c r="F22" s="194">
        <v>51788</v>
      </c>
      <c r="G22" s="21"/>
      <c r="H22" s="20">
        <v>7</v>
      </c>
      <c r="I22" s="189">
        <v>32922</v>
      </c>
      <c r="J22" s="189">
        <v>54666</v>
      </c>
      <c r="K22" s="190">
        <v>45689</v>
      </c>
      <c r="L22" s="191">
        <v>38120</v>
      </c>
      <c r="M22" s="190">
        <v>45689</v>
      </c>
      <c r="N22" s="189">
        <v>54666</v>
      </c>
      <c r="O22" s="21"/>
    </row>
    <row r="23" spans="1:15" ht="15" x14ac:dyDescent="0.25">
      <c r="A23">
        <v>8</v>
      </c>
      <c r="B23" s="194">
        <v>35333</v>
      </c>
      <c r="C23" s="194">
        <v>55258</v>
      </c>
      <c r="D23" s="194">
        <v>41150</v>
      </c>
      <c r="E23" s="194">
        <v>49454</v>
      </c>
      <c r="F23" s="194">
        <v>59187</v>
      </c>
      <c r="G23" s="21"/>
      <c r="H23" s="20">
        <v>8</v>
      </c>
      <c r="I23" s="189">
        <v>37625</v>
      </c>
      <c r="J23" s="189">
        <v>62475</v>
      </c>
      <c r="K23" s="190">
        <v>52216</v>
      </c>
      <c r="L23" s="191">
        <v>43565</v>
      </c>
      <c r="M23" s="190">
        <v>52216</v>
      </c>
      <c r="N23" s="189">
        <v>62475</v>
      </c>
      <c r="O23" s="21"/>
    </row>
    <row r="24" spans="1:15" ht="15" x14ac:dyDescent="0.25">
      <c r="A24">
        <v>9</v>
      </c>
      <c r="B24" s="194">
        <v>39750</v>
      </c>
      <c r="C24" s="194">
        <v>62165</v>
      </c>
      <c r="D24" s="194">
        <v>46294</v>
      </c>
      <c r="E24" s="194">
        <v>55636</v>
      </c>
      <c r="F24" s="194">
        <v>66585</v>
      </c>
      <c r="G24" s="21"/>
      <c r="H24" s="20">
        <v>9</v>
      </c>
      <c r="I24" s="189">
        <v>42329</v>
      </c>
      <c r="J24" s="189">
        <v>70285</v>
      </c>
      <c r="K24" s="190">
        <v>58743</v>
      </c>
      <c r="L24" s="191">
        <v>49011</v>
      </c>
      <c r="M24" s="190">
        <v>58743</v>
      </c>
      <c r="N24" s="189">
        <v>70285</v>
      </c>
      <c r="O24" s="21"/>
    </row>
    <row r="25" spans="1:15" ht="15" x14ac:dyDescent="0.25">
      <c r="A25">
        <v>10</v>
      </c>
      <c r="B25" s="194">
        <v>44167</v>
      </c>
      <c r="C25" s="194">
        <v>69073</v>
      </c>
      <c r="D25" s="194">
        <v>51438</v>
      </c>
      <c r="E25" s="194">
        <v>61818</v>
      </c>
      <c r="F25" s="194">
        <v>73983</v>
      </c>
      <c r="G25" s="21"/>
      <c r="H25" s="20">
        <v>10</v>
      </c>
      <c r="I25" s="189">
        <v>47032</v>
      </c>
      <c r="J25" s="189">
        <v>78094</v>
      </c>
      <c r="K25" s="190">
        <v>65270</v>
      </c>
      <c r="L25" s="191">
        <v>54547</v>
      </c>
      <c r="M25" s="190">
        <v>65270</v>
      </c>
      <c r="N25" s="189">
        <v>78094</v>
      </c>
      <c r="O25" s="21"/>
    </row>
    <row r="26" spans="1:15" ht="15" x14ac:dyDescent="0.25">
      <c r="A26">
        <v>11</v>
      </c>
      <c r="B26" s="194">
        <v>48583</v>
      </c>
      <c r="C26" s="194">
        <v>75980</v>
      </c>
      <c r="D26" s="194">
        <v>56581</v>
      </c>
      <c r="E26" s="194">
        <v>67999</v>
      </c>
      <c r="F26" s="194">
        <v>81382</v>
      </c>
      <c r="G26" s="21"/>
      <c r="H26" s="20">
        <v>11</v>
      </c>
      <c r="I26" s="189">
        <v>51735</v>
      </c>
      <c r="J26" s="189">
        <v>85904</v>
      </c>
      <c r="K26" s="190">
        <v>71797</v>
      </c>
      <c r="L26" s="191">
        <v>59902</v>
      </c>
      <c r="M26" s="190">
        <v>71797</v>
      </c>
      <c r="N26" s="189">
        <v>85904</v>
      </c>
      <c r="O26" s="21"/>
    </row>
    <row r="27" spans="1:15" ht="15" x14ac:dyDescent="0.25">
      <c r="A27">
        <v>12</v>
      </c>
      <c r="B27" s="194">
        <v>57417</v>
      </c>
      <c r="C27" s="194">
        <v>89794</v>
      </c>
      <c r="D27" s="194">
        <v>66869</v>
      </c>
      <c r="E27" s="194">
        <v>80363</v>
      </c>
      <c r="F27" s="194">
        <v>96178</v>
      </c>
      <c r="G27" s="21"/>
      <c r="H27" s="20">
        <v>12</v>
      </c>
      <c r="I27" s="192">
        <v>61141</v>
      </c>
      <c r="J27" s="192">
        <v>101522</v>
      </c>
      <c r="K27" s="192">
        <v>84851</v>
      </c>
      <c r="L27" s="193">
        <v>70794</v>
      </c>
      <c r="M27" s="192">
        <v>84851</v>
      </c>
      <c r="N27" s="192">
        <v>101522</v>
      </c>
      <c r="O27" s="21"/>
    </row>
    <row r="28" spans="1:15" ht="15" x14ac:dyDescent="0.25">
      <c r="A28">
        <v>13</v>
      </c>
      <c r="B28" s="194">
        <v>63277</v>
      </c>
      <c r="C28" s="194">
        <v>97582</v>
      </c>
      <c r="D28" s="194">
        <v>72668</v>
      </c>
      <c r="E28" s="194">
        <v>87333</v>
      </c>
      <c r="F28" s="194">
        <v>104519</v>
      </c>
      <c r="G28" s="21"/>
      <c r="H28" s="20">
        <v>13</v>
      </c>
      <c r="I28" s="190">
        <v>67279</v>
      </c>
      <c r="J28" s="190">
        <v>110236</v>
      </c>
      <c r="K28" s="190">
        <v>92134</v>
      </c>
      <c r="L28" s="190">
        <v>76870</v>
      </c>
      <c r="M28" s="190">
        <v>92134</v>
      </c>
      <c r="N28" s="190">
        <v>110236</v>
      </c>
      <c r="O28" s="21"/>
    </row>
    <row r="29" spans="1:15" ht="15" x14ac:dyDescent="0.25">
      <c r="A29">
        <v>14</v>
      </c>
      <c r="B29" s="194">
        <v>69137</v>
      </c>
      <c r="C29" s="194">
        <v>105369</v>
      </c>
      <c r="D29" s="194">
        <v>78467</v>
      </c>
      <c r="E29" s="194">
        <v>94302</v>
      </c>
      <c r="F29" s="194">
        <v>112860</v>
      </c>
      <c r="G29" s="21"/>
      <c r="H29" s="20">
        <v>14</v>
      </c>
      <c r="I29" s="190">
        <v>73417</v>
      </c>
      <c r="J29" s="190">
        <v>118949</v>
      </c>
      <c r="K29" s="190">
        <v>99416</v>
      </c>
      <c r="L29" s="190">
        <v>82946</v>
      </c>
      <c r="M29" s="190">
        <v>99416</v>
      </c>
      <c r="N29" s="190">
        <v>118949</v>
      </c>
      <c r="O29" s="21"/>
    </row>
    <row r="30" spans="1:15" ht="15" x14ac:dyDescent="0.25">
      <c r="A30">
        <v>15</v>
      </c>
      <c r="B30" s="194">
        <v>74996</v>
      </c>
      <c r="C30" s="194">
        <v>113157</v>
      </c>
      <c r="D30" s="194">
        <v>84267</v>
      </c>
      <c r="E30" s="194">
        <v>101272</v>
      </c>
      <c r="F30" s="194">
        <v>121202</v>
      </c>
      <c r="G30" s="21"/>
      <c r="H30" s="20">
        <v>15</v>
      </c>
      <c r="I30" s="190">
        <v>79555</v>
      </c>
      <c r="J30" s="190">
        <v>127663</v>
      </c>
      <c r="K30" s="190">
        <v>106699</v>
      </c>
      <c r="L30" s="190">
        <v>89022</v>
      </c>
      <c r="M30" s="190">
        <v>106699</v>
      </c>
      <c r="N30" s="190">
        <v>127663</v>
      </c>
      <c r="O30" s="21"/>
    </row>
    <row r="31" spans="1:15" ht="15" x14ac:dyDescent="0.25">
      <c r="A31">
        <v>16</v>
      </c>
      <c r="B31" s="194">
        <v>80856</v>
      </c>
      <c r="C31" s="194">
        <v>120944</v>
      </c>
      <c r="D31" s="194">
        <v>90066</v>
      </c>
      <c r="E31" s="194">
        <v>108241</v>
      </c>
      <c r="F31" s="194">
        <v>129543</v>
      </c>
      <c r="G31" s="21"/>
      <c r="H31" s="20">
        <v>16</v>
      </c>
      <c r="I31" s="190">
        <v>85693</v>
      </c>
      <c r="J31" s="190">
        <v>136376</v>
      </c>
      <c r="K31" s="190">
        <v>113981</v>
      </c>
      <c r="L31" s="190">
        <v>95098</v>
      </c>
      <c r="M31" s="190">
        <v>113981</v>
      </c>
      <c r="N31" s="190">
        <v>136376</v>
      </c>
      <c r="O31" s="21"/>
    </row>
    <row r="32" spans="1:15" ht="15" x14ac:dyDescent="0.25">
      <c r="A32">
        <v>17</v>
      </c>
      <c r="B32" s="194">
        <v>86716</v>
      </c>
      <c r="C32" s="194">
        <v>128732</v>
      </c>
      <c r="D32" s="194">
        <v>95865</v>
      </c>
      <c r="E32" s="194">
        <v>115211</v>
      </c>
      <c r="F32" s="194">
        <v>137884</v>
      </c>
      <c r="G32" s="21"/>
      <c r="H32" s="20">
        <v>17</v>
      </c>
      <c r="I32" s="190">
        <v>91831</v>
      </c>
      <c r="J32" s="190">
        <v>145090</v>
      </c>
      <c r="K32" s="190">
        <v>121264</v>
      </c>
      <c r="L32" s="190">
        <v>101174</v>
      </c>
      <c r="M32" s="190">
        <v>121264</v>
      </c>
      <c r="N32" s="190">
        <v>145090</v>
      </c>
      <c r="O32" s="21"/>
    </row>
    <row r="33" spans="1:15" ht="15" x14ac:dyDescent="0.25">
      <c r="A33">
        <v>18</v>
      </c>
      <c r="B33" s="194">
        <v>92576</v>
      </c>
      <c r="C33" s="194">
        <v>136519</v>
      </c>
      <c r="D33" s="194">
        <v>101664</v>
      </c>
      <c r="E33" s="194">
        <v>122180</v>
      </c>
      <c r="F33" s="194">
        <v>146225</v>
      </c>
      <c r="G33" s="21"/>
      <c r="H33" s="20">
        <v>18</v>
      </c>
      <c r="I33" s="190">
        <v>97969</v>
      </c>
      <c r="J33" s="190">
        <v>153803</v>
      </c>
      <c r="K33" s="190">
        <v>128547</v>
      </c>
      <c r="L33" s="190">
        <v>107251</v>
      </c>
      <c r="M33" s="190">
        <v>128547</v>
      </c>
      <c r="N33" s="190">
        <v>153803</v>
      </c>
      <c r="O33" s="21"/>
    </row>
    <row r="34" spans="1:15" ht="15" x14ac:dyDescent="0.25">
      <c r="A34">
        <v>19</v>
      </c>
      <c r="B34" s="194">
        <v>98435</v>
      </c>
      <c r="C34" s="194">
        <v>144307</v>
      </c>
      <c r="D34" s="194">
        <v>107463</v>
      </c>
      <c r="E34" s="194">
        <v>129150</v>
      </c>
      <c r="F34" s="194">
        <v>154566</v>
      </c>
      <c r="G34" s="21"/>
      <c r="H34" s="20">
        <v>19</v>
      </c>
      <c r="I34" s="190">
        <v>104107</v>
      </c>
      <c r="J34" s="190">
        <v>162517</v>
      </c>
      <c r="K34" s="190">
        <v>135829</v>
      </c>
      <c r="L34" s="190">
        <v>113327</v>
      </c>
      <c r="M34" s="190">
        <v>135829</v>
      </c>
      <c r="N34" s="190">
        <v>162517</v>
      </c>
      <c r="O34" s="21"/>
    </row>
    <row r="35" spans="1:15" ht="15" x14ac:dyDescent="0.25">
      <c r="A35">
        <v>20</v>
      </c>
      <c r="B35" s="194">
        <v>104295</v>
      </c>
      <c r="C35" s="194">
        <v>152094</v>
      </c>
      <c r="D35" s="194">
        <v>113262</v>
      </c>
      <c r="E35" s="194">
        <v>136119</v>
      </c>
      <c r="F35" s="194">
        <v>162907</v>
      </c>
      <c r="G35" s="21"/>
      <c r="H35" s="20">
        <v>20</v>
      </c>
      <c r="I35" s="190">
        <v>110245</v>
      </c>
      <c r="J35" s="190">
        <v>171230</v>
      </c>
      <c r="K35" s="190">
        <v>143112</v>
      </c>
      <c r="L35" s="190">
        <v>119403</v>
      </c>
      <c r="M35" s="190">
        <v>143112</v>
      </c>
      <c r="N35" s="190">
        <v>171230</v>
      </c>
      <c r="O35" s="21"/>
    </row>
    <row r="36" spans="1:15" ht="15" x14ac:dyDescent="0.25">
      <c r="A36">
        <v>21</v>
      </c>
      <c r="B36" s="194">
        <v>110155</v>
      </c>
      <c r="C36" s="194">
        <v>159882</v>
      </c>
      <c r="D36" s="194">
        <v>119062</v>
      </c>
      <c r="E36" s="194">
        <v>143089</v>
      </c>
      <c r="F36" s="194">
        <v>171249</v>
      </c>
      <c r="G36" s="21"/>
      <c r="H36" s="20">
        <v>21</v>
      </c>
      <c r="I36" s="190">
        <v>116383</v>
      </c>
      <c r="J36" s="190">
        <v>179944</v>
      </c>
      <c r="K36" s="190">
        <v>150394</v>
      </c>
      <c r="L36" s="190">
        <v>125479</v>
      </c>
      <c r="M36" s="190">
        <v>150394</v>
      </c>
      <c r="N36" s="190">
        <v>179944</v>
      </c>
      <c r="O36" s="21"/>
    </row>
    <row r="37" spans="1:15" ht="15" x14ac:dyDescent="0.25">
      <c r="A37">
        <v>22</v>
      </c>
      <c r="B37" s="194">
        <v>116015</v>
      </c>
      <c r="C37" s="194">
        <v>167669</v>
      </c>
      <c r="D37" s="194">
        <v>124861</v>
      </c>
      <c r="E37" s="194">
        <v>150058</v>
      </c>
      <c r="F37" s="194">
        <v>179590</v>
      </c>
      <c r="G37" s="21"/>
      <c r="H37" s="20">
        <v>22</v>
      </c>
      <c r="I37" s="190">
        <v>122521</v>
      </c>
      <c r="J37" s="190">
        <v>188657</v>
      </c>
      <c r="K37" s="190">
        <v>157677</v>
      </c>
      <c r="L37" s="190">
        <v>131555</v>
      </c>
      <c r="M37" s="190">
        <v>157677</v>
      </c>
      <c r="N37" s="190">
        <v>188657</v>
      </c>
      <c r="O37" s="21"/>
    </row>
    <row r="38" spans="1:15" ht="15" x14ac:dyDescent="0.25">
      <c r="A38">
        <v>23</v>
      </c>
      <c r="B38" s="194">
        <v>121874</v>
      </c>
      <c r="C38" s="194">
        <v>175457</v>
      </c>
      <c r="D38" s="194">
        <v>130660</v>
      </c>
      <c r="E38" s="194">
        <v>157028</v>
      </c>
      <c r="F38" s="194">
        <v>187931</v>
      </c>
      <c r="G38" s="21"/>
      <c r="H38" s="20">
        <v>23</v>
      </c>
      <c r="I38" s="190">
        <v>128659</v>
      </c>
      <c r="J38" s="190">
        <v>197371</v>
      </c>
      <c r="K38" s="190">
        <v>164959</v>
      </c>
      <c r="L38" s="190">
        <v>137631</v>
      </c>
      <c r="M38" s="190">
        <v>164959</v>
      </c>
      <c r="N38" s="190">
        <v>197371</v>
      </c>
      <c r="O38" s="21"/>
    </row>
    <row r="39" spans="1:15" ht="15" x14ac:dyDescent="0.25">
      <c r="A39">
        <v>24</v>
      </c>
      <c r="B39" s="194">
        <v>127734</v>
      </c>
      <c r="C39" s="194">
        <v>183244</v>
      </c>
      <c r="D39" s="194">
        <v>136459</v>
      </c>
      <c r="E39" s="194">
        <v>163997</v>
      </c>
      <c r="F39" s="194">
        <v>196272</v>
      </c>
      <c r="G39" s="21"/>
      <c r="H39" s="20">
        <v>24</v>
      </c>
      <c r="I39" s="190">
        <v>134797</v>
      </c>
      <c r="J39" s="190">
        <v>206084</v>
      </c>
      <c r="K39" s="190">
        <v>172242</v>
      </c>
      <c r="L39" s="190">
        <v>143707</v>
      </c>
      <c r="M39" s="190">
        <v>172242</v>
      </c>
      <c r="N39" s="190">
        <v>206084</v>
      </c>
      <c r="O39" s="21"/>
    </row>
    <row r="40" spans="1:15" ht="15" x14ac:dyDescent="0.25">
      <c r="A40">
        <v>25</v>
      </c>
      <c r="B40" s="194">
        <v>134093</v>
      </c>
      <c r="C40" s="194">
        <v>191348</v>
      </c>
      <c r="D40" s="194">
        <v>142494</v>
      </c>
      <c r="E40" s="194">
        <v>171250</v>
      </c>
      <c r="F40" s="194">
        <v>204953</v>
      </c>
      <c r="G40" s="21"/>
      <c r="H40" s="20">
        <v>25</v>
      </c>
      <c r="I40" s="190">
        <v>141387</v>
      </c>
      <c r="J40" s="190">
        <v>215058</v>
      </c>
      <c r="K40" s="190">
        <v>179743</v>
      </c>
      <c r="L40" s="190">
        <v>149965</v>
      </c>
      <c r="M40" s="190">
        <v>179743</v>
      </c>
      <c r="N40" s="190">
        <v>215058</v>
      </c>
      <c r="O40" s="21"/>
    </row>
    <row r="41" spans="1:15" ht="15" x14ac:dyDescent="0.25">
      <c r="A41">
        <v>26</v>
      </c>
      <c r="B41" s="194">
        <v>140453</v>
      </c>
      <c r="C41" s="194">
        <v>199453</v>
      </c>
      <c r="D41" s="194">
        <v>148530</v>
      </c>
      <c r="E41" s="194">
        <v>178503</v>
      </c>
      <c r="F41" s="194">
        <v>213633</v>
      </c>
      <c r="G41" s="21"/>
      <c r="H41" s="20">
        <v>26</v>
      </c>
      <c r="I41" s="190">
        <v>147977</v>
      </c>
      <c r="J41" s="190">
        <v>224033</v>
      </c>
      <c r="K41" s="190">
        <v>187243</v>
      </c>
      <c r="L41" s="190">
        <v>156223</v>
      </c>
      <c r="M41" s="190">
        <v>187243</v>
      </c>
      <c r="N41" s="190">
        <v>224033</v>
      </c>
      <c r="O41" s="21"/>
    </row>
    <row r="42" spans="1:15" ht="15" x14ac:dyDescent="0.25">
      <c r="A42">
        <v>27</v>
      </c>
      <c r="B42" s="194">
        <v>146812</v>
      </c>
      <c r="C42" s="194">
        <v>207557</v>
      </c>
      <c r="D42" s="194">
        <v>154565</v>
      </c>
      <c r="E42" s="194">
        <v>185757</v>
      </c>
      <c r="F42" s="194">
        <v>222314</v>
      </c>
      <c r="G42" s="21"/>
      <c r="H42" s="20">
        <v>27</v>
      </c>
      <c r="I42" s="190">
        <v>154567</v>
      </c>
      <c r="J42" s="190">
        <v>233007</v>
      </c>
      <c r="K42" s="190">
        <v>194744</v>
      </c>
      <c r="L42" s="190">
        <v>162481</v>
      </c>
      <c r="M42" s="190">
        <v>194744</v>
      </c>
      <c r="N42" s="190">
        <v>233007</v>
      </c>
      <c r="O42" s="21"/>
    </row>
    <row r="43" spans="1:15" ht="15" x14ac:dyDescent="0.25">
      <c r="A43">
        <v>28</v>
      </c>
      <c r="B43" s="194">
        <v>153172</v>
      </c>
      <c r="C43" s="194">
        <v>215662</v>
      </c>
      <c r="D43" s="194">
        <v>160600</v>
      </c>
      <c r="E43" s="194">
        <v>193010</v>
      </c>
      <c r="F43" s="194">
        <v>230995</v>
      </c>
      <c r="G43" s="21"/>
      <c r="H43" s="20">
        <v>28</v>
      </c>
      <c r="I43" s="190">
        <v>161156</v>
      </c>
      <c r="J43" s="190">
        <v>241981</v>
      </c>
      <c r="K43" s="190">
        <v>202244</v>
      </c>
      <c r="L43" s="190">
        <v>168739</v>
      </c>
      <c r="M43" s="190">
        <v>202244</v>
      </c>
      <c r="N43" s="190">
        <v>241981</v>
      </c>
      <c r="O43" s="21"/>
    </row>
    <row r="44" spans="1:15" ht="15" x14ac:dyDescent="0.25">
      <c r="A44">
        <v>29</v>
      </c>
      <c r="B44" s="194">
        <v>159531</v>
      </c>
      <c r="C44" s="194">
        <v>223766</v>
      </c>
      <c r="D44" s="194">
        <v>166636</v>
      </c>
      <c r="E44" s="194">
        <v>200263</v>
      </c>
      <c r="F44" s="194">
        <v>239675</v>
      </c>
      <c r="G44" s="21"/>
      <c r="H44" s="20">
        <v>29</v>
      </c>
      <c r="I44" s="190">
        <v>167746</v>
      </c>
      <c r="J44" s="190">
        <v>250956</v>
      </c>
      <c r="K44" s="190">
        <v>209745</v>
      </c>
      <c r="L44" s="190">
        <v>174997</v>
      </c>
      <c r="M44" s="190">
        <v>209745</v>
      </c>
      <c r="N44" s="190">
        <v>250956</v>
      </c>
      <c r="O44" s="21"/>
    </row>
    <row r="45" spans="1:15" ht="15" x14ac:dyDescent="0.25">
      <c r="A45">
        <v>30</v>
      </c>
      <c r="B45" s="194">
        <v>165891</v>
      </c>
      <c r="C45" s="194">
        <v>231871</v>
      </c>
      <c r="D45" s="194">
        <v>172671</v>
      </c>
      <c r="E45" s="194">
        <v>207516</v>
      </c>
      <c r="F45" s="194">
        <v>248356</v>
      </c>
      <c r="G45" s="21"/>
      <c r="H45" s="20">
        <v>30</v>
      </c>
      <c r="I45" s="190">
        <v>174336</v>
      </c>
      <c r="J45" s="190">
        <v>259930</v>
      </c>
      <c r="K45" s="190">
        <v>217246</v>
      </c>
      <c r="L45" s="190">
        <v>181255</v>
      </c>
      <c r="M45" s="190">
        <v>217246</v>
      </c>
      <c r="N45" s="190">
        <v>259930</v>
      </c>
      <c r="O45" s="21"/>
    </row>
    <row r="46" spans="1:15" ht="15" x14ac:dyDescent="0.25">
      <c r="A46">
        <v>31</v>
      </c>
      <c r="B46" s="194">
        <v>172250</v>
      </c>
      <c r="C46" s="194">
        <v>239975</v>
      </c>
      <c r="D46" s="194">
        <v>178706</v>
      </c>
      <c r="E46" s="194">
        <v>214769</v>
      </c>
      <c r="F46" s="194">
        <v>257037</v>
      </c>
      <c r="G46" s="21"/>
      <c r="H46" s="20">
        <v>31</v>
      </c>
      <c r="I46" s="190">
        <v>180926</v>
      </c>
      <c r="J46" s="190">
        <v>268904</v>
      </c>
      <c r="K46" s="190">
        <v>224746</v>
      </c>
      <c r="L46" s="190">
        <v>187513</v>
      </c>
      <c r="M46" s="190">
        <v>224746</v>
      </c>
      <c r="N46" s="190">
        <v>268904</v>
      </c>
      <c r="O46" s="21"/>
    </row>
    <row r="47" spans="1:15" ht="15" x14ac:dyDescent="0.25">
      <c r="A47">
        <v>32</v>
      </c>
      <c r="B47" s="194">
        <v>178609</v>
      </c>
      <c r="C47" s="194">
        <v>248079</v>
      </c>
      <c r="D47" s="194">
        <v>184742</v>
      </c>
      <c r="E47" s="194">
        <v>222022</v>
      </c>
      <c r="F47" s="194">
        <v>265717</v>
      </c>
      <c r="G47" s="21"/>
      <c r="H47" s="20">
        <v>32</v>
      </c>
      <c r="I47" s="190">
        <v>187516</v>
      </c>
      <c r="J47" s="190">
        <v>277879</v>
      </c>
      <c r="K47" s="190">
        <v>232247</v>
      </c>
      <c r="L47" s="190">
        <v>193771</v>
      </c>
      <c r="M47" s="190">
        <v>232247</v>
      </c>
      <c r="N47" s="190">
        <v>277879</v>
      </c>
      <c r="O47" s="21"/>
    </row>
    <row r="48" spans="1:15" ht="15" x14ac:dyDescent="0.25">
      <c r="A48">
        <v>33</v>
      </c>
      <c r="B48" s="194">
        <v>184969</v>
      </c>
      <c r="C48" s="194">
        <v>256184</v>
      </c>
      <c r="D48" s="194">
        <v>190777</v>
      </c>
      <c r="E48" s="194">
        <v>229276</v>
      </c>
      <c r="F48" s="194">
        <v>274398</v>
      </c>
      <c r="G48" s="21"/>
      <c r="H48" s="20">
        <v>33</v>
      </c>
      <c r="I48" s="190">
        <v>194106</v>
      </c>
      <c r="J48" s="190">
        <v>286853</v>
      </c>
      <c r="K48" s="190">
        <v>239747</v>
      </c>
      <c r="L48" s="190">
        <v>200029</v>
      </c>
      <c r="M48" s="190">
        <v>239747</v>
      </c>
      <c r="N48" s="190">
        <v>286853</v>
      </c>
      <c r="O48" s="21"/>
    </row>
    <row r="49" spans="1:15" ht="15" x14ac:dyDescent="0.25">
      <c r="A49">
        <v>34</v>
      </c>
      <c r="B49" s="194">
        <v>191328</v>
      </c>
      <c r="C49" s="194">
        <v>264288</v>
      </c>
      <c r="D49" s="194">
        <v>196812</v>
      </c>
      <c r="E49" s="194">
        <v>236529</v>
      </c>
      <c r="F49" s="194">
        <v>283079</v>
      </c>
      <c r="G49" s="21"/>
      <c r="H49" s="20">
        <v>34</v>
      </c>
      <c r="I49" s="190">
        <v>200695</v>
      </c>
      <c r="J49" s="190">
        <v>295827</v>
      </c>
      <c r="K49" s="190">
        <v>247248</v>
      </c>
      <c r="L49" s="190">
        <v>206287</v>
      </c>
      <c r="M49" s="190">
        <v>247248</v>
      </c>
      <c r="N49" s="190">
        <v>295827</v>
      </c>
      <c r="O49" s="21"/>
    </row>
    <row r="50" spans="1:15" ht="15" x14ac:dyDescent="0.25">
      <c r="A50">
        <v>35</v>
      </c>
      <c r="B50" s="194">
        <v>197688</v>
      </c>
      <c r="C50" s="194">
        <v>272393</v>
      </c>
      <c r="D50" s="194">
        <v>202848</v>
      </c>
      <c r="E50" s="194">
        <v>243782</v>
      </c>
      <c r="F50" s="194">
        <v>291759</v>
      </c>
      <c r="G50" s="21"/>
      <c r="H50" s="20">
        <v>35</v>
      </c>
      <c r="I50" s="190">
        <v>207285</v>
      </c>
      <c r="J50" s="190">
        <v>304802</v>
      </c>
      <c r="K50" s="190">
        <v>254748</v>
      </c>
      <c r="L50" s="190">
        <v>212545</v>
      </c>
      <c r="M50" s="190">
        <v>254748</v>
      </c>
      <c r="N50" s="190">
        <v>304802</v>
      </c>
      <c r="O50" s="21"/>
    </row>
    <row r="51" spans="1:15" ht="15" x14ac:dyDescent="0.25">
      <c r="A51">
        <v>36</v>
      </c>
      <c r="B51" s="194">
        <v>204047</v>
      </c>
      <c r="C51" s="194">
        <v>280497</v>
      </c>
      <c r="D51" s="194">
        <v>208883</v>
      </c>
      <c r="E51" s="194">
        <v>251035</v>
      </c>
      <c r="F51" s="194">
        <v>300440</v>
      </c>
      <c r="G51" s="21"/>
      <c r="H51" s="20">
        <v>36</v>
      </c>
      <c r="I51" s="190">
        <v>213875</v>
      </c>
      <c r="J51" s="190">
        <v>313776</v>
      </c>
      <c r="K51" s="190">
        <v>262249</v>
      </c>
      <c r="L51" s="190">
        <v>218803</v>
      </c>
      <c r="M51" s="190">
        <v>262249</v>
      </c>
      <c r="N51" s="190">
        <v>313776</v>
      </c>
      <c r="O51" s="21"/>
    </row>
    <row r="52" spans="1:15" ht="15" x14ac:dyDescent="0.25">
      <c r="A52">
        <v>37</v>
      </c>
      <c r="B52" s="194">
        <v>211007</v>
      </c>
      <c r="C52" s="194">
        <v>288931</v>
      </c>
      <c r="D52" s="194">
        <v>215164</v>
      </c>
      <c r="E52" s="194">
        <v>258583</v>
      </c>
      <c r="F52" s="194">
        <v>309474</v>
      </c>
      <c r="G52" s="21"/>
      <c r="H52" s="20">
        <v>37</v>
      </c>
      <c r="I52" s="190">
        <v>221000</v>
      </c>
      <c r="J52" s="190">
        <v>323019</v>
      </c>
      <c r="K52" s="190">
        <v>269974</v>
      </c>
      <c r="L52" s="190">
        <v>225248</v>
      </c>
      <c r="M52" s="190">
        <v>269974</v>
      </c>
      <c r="N52" s="190">
        <v>323019</v>
      </c>
      <c r="O52" s="21"/>
    </row>
    <row r="53" spans="1:15" ht="15" x14ac:dyDescent="0.25">
      <c r="A53">
        <v>38</v>
      </c>
      <c r="B53" s="194">
        <v>217967</v>
      </c>
      <c r="C53" s="194">
        <v>297365</v>
      </c>
      <c r="D53" s="194">
        <v>221445</v>
      </c>
      <c r="E53" s="194">
        <v>266132</v>
      </c>
      <c r="F53" s="194">
        <v>318508</v>
      </c>
      <c r="G53" s="21"/>
      <c r="H53" s="20">
        <v>38</v>
      </c>
      <c r="I53" s="190">
        <v>228126</v>
      </c>
      <c r="J53" s="190">
        <v>332262</v>
      </c>
      <c r="K53" s="190">
        <v>277699</v>
      </c>
      <c r="L53" s="190">
        <v>231694</v>
      </c>
      <c r="M53" s="190">
        <v>277699</v>
      </c>
      <c r="N53" s="190">
        <v>332262</v>
      </c>
      <c r="O53" s="21"/>
    </row>
    <row r="54" spans="1:15" ht="15" x14ac:dyDescent="0.25">
      <c r="A54">
        <v>39</v>
      </c>
      <c r="B54" s="194">
        <v>224927</v>
      </c>
      <c r="C54" s="194">
        <v>305800</v>
      </c>
      <c r="D54" s="194">
        <v>227726</v>
      </c>
      <c r="E54" s="194">
        <v>273680</v>
      </c>
      <c r="F54" s="194">
        <v>327542</v>
      </c>
      <c r="G54" s="21"/>
      <c r="H54" s="20">
        <v>39</v>
      </c>
      <c r="I54" s="190">
        <v>235251</v>
      </c>
      <c r="J54" s="190">
        <v>341505</v>
      </c>
      <c r="K54" s="190">
        <v>285425</v>
      </c>
      <c r="L54" s="190">
        <v>238139</v>
      </c>
      <c r="M54" s="190">
        <v>285425</v>
      </c>
      <c r="N54" s="190">
        <v>341505</v>
      </c>
      <c r="O54" s="21"/>
    </row>
    <row r="55" spans="1:15" ht="15" x14ac:dyDescent="0.25">
      <c r="A55">
        <v>40</v>
      </c>
      <c r="B55" s="194">
        <v>231886</v>
      </c>
      <c r="C55" s="194">
        <v>314234</v>
      </c>
      <c r="D55" s="194">
        <v>234007</v>
      </c>
      <c r="E55" s="194">
        <v>281228</v>
      </c>
      <c r="F55" s="194">
        <v>336575</v>
      </c>
      <c r="G55" s="21"/>
      <c r="H55" s="20">
        <v>40</v>
      </c>
      <c r="I55" s="190">
        <v>242376</v>
      </c>
      <c r="J55" s="190">
        <v>350748</v>
      </c>
      <c r="K55" s="190">
        <v>293150</v>
      </c>
      <c r="L55" s="190">
        <v>244584</v>
      </c>
      <c r="M55" s="190">
        <v>293150</v>
      </c>
      <c r="N55" s="190">
        <v>350748</v>
      </c>
      <c r="O55" s="21"/>
    </row>
    <row r="56" spans="1:15" ht="15" x14ac:dyDescent="0.25">
      <c r="A56">
        <v>41</v>
      </c>
      <c r="B56" s="194">
        <v>238846</v>
      </c>
      <c r="C56" s="194">
        <v>322668</v>
      </c>
      <c r="D56" s="194">
        <v>240288</v>
      </c>
      <c r="E56" s="194">
        <v>288776</v>
      </c>
      <c r="F56" s="194">
        <v>345609</v>
      </c>
      <c r="G56" s="21"/>
      <c r="H56" s="20">
        <v>41</v>
      </c>
      <c r="I56" s="190">
        <v>249501</v>
      </c>
      <c r="J56" s="190">
        <v>359991</v>
      </c>
      <c r="K56" s="190">
        <v>300875</v>
      </c>
      <c r="L56" s="190">
        <v>251029</v>
      </c>
      <c r="M56" s="190">
        <v>300875</v>
      </c>
      <c r="N56" s="190">
        <v>359991</v>
      </c>
      <c r="O56" s="21"/>
    </row>
    <row r="57" spans="1:15" ht="15" x14ac:dyDescent="0.25">
      <c r="A57">
        <v>42</v>
      </c>
      <c r="B57" s="194">
        <v>245806</v>
      </c>
      <c r="C57" s="194">
        <v>331102</v>
      </c>
      <c r="D57" s="194">
        <v>246569</v>
      </c>
      <c r="E57" s="194">
        <v>296325</v>
      </c>
      <c r="F57" s="194">
        <v>354643</v>
      </c>
      <c r="G57" s="21"/>
      <c r="H57" s="20">
        <v>42</v>
      </c>
      <c r="I57" s="190">
        <v>256627</v>
      </c>
      <c r="J57" s="190">
        <v>369234</v>
      </c>
      <c r="K57" s="190">
        <v>308600</v>
      </c>
      <c r="L57" s="190">
        <v>257475</v>
      </c>
      <c r="M57" s="190">
        <v>308600</v>
      </c>
      <c r="N57" s="190">
        <v>369234</v>
      </c>
      <c r="O57" s="21"/>
    </row>
    <row r="58" spans="1:15" ht="15" x14ac:dyDescent="0.25">
      <c r="A58">
        <v>43</v>
      </c>
      <c r="B58" s="194">
        <v>252766</v>
      </c>
      <c r="C58" s="194">
        <v>339536</v>
      </c>
      <c r="D58" s="194">
        <v>252849</v>
      </c>
      <c r="E58" s="194">
        <v>303873</v>
      </c>
      <c r="F58" s="194">
        <v>363677</v>
      </c>
      <c r="G58" s="21"/>
      <c r="H58" s="20">
        <v>43</v>
      </c>
      <c r="I58" s="190">
        <v>263752</v>
      </c>
      <c r="J58" s="190">
        <v>378476</v>
      </c>
      <c r="K58" s="190">
        <v>316325</v>
      </c>
      <c r="L58" s="190">
        <v>236920</v>
      </c>
      <c r="M58" s="190">
        <v>316325</v>
      </c>
      <c r="N58" s="190">
        <v>378476</v>
      </c>
      <c r="O58" s="21"/>
    </row>
    <row r="59" spans="1:15" ht="15" x14ac:dyDescent="0.25">
      <c r="A59">
        <v>44</v>
      </c>
      <c r="B59" s="194">
        <v>259726</v>
      </c>
      <c r="C59" s="194">
        <v>347970</v>
      </c>
      <c r="D59" s="194">
        <v>259130</v>
      </c>
      <c r="E59" s="194">
        <v>311421</v>
      </c>
      <c r="F59" s="194">
        <v>372711</v>
      </c>
      <c r="G59" s="21"/>
      <c r="H59" s="20">
        <v>44</v>
      </c>
      <c r="I59" s="190">
        <v>270877</v>
      </c>
      <c r="J59" s="190">
        <v>387719</v>
      </c>
      <c r="K59" s="190">
        <v>324050</v>
      </c>
      <c r="L59" s="190">
        <v>270365</v>
      </c>
      <c r="M59" s="190">
        <v>324050</v>
      </c>
      <c r="N59" s="190">
        <v>387719</v>
      </c>
      <c r="O59" s="21"/>
    </row>
    <row r="60" spans="1:15" ht="15" x14ac:dyDescent="0.25">
      <c r="A60">
        <v>45</v>
      </c>
      <c r="B60" s="194">
        <v>266686</v>
      </c>
      <c r="C60" s="194">
        <v>356405</v>
      </c>
      <c r="D60" s="194">
        <v>265411</v>
      </c>
      <c r="E60" s="194">
        <v>318969</v>
      </c>
      <c r="F60" s="194">
        <v>381745</v>
      </c>
      <c r="G60" s="21"/>
      <c r="H60" s="20">
        <v>45</v>
      </c>
      <c r="I60" s="190">
        <v>278002</v>
      </c>
      <c r="J60" s="190">
        <v>396962</v>
      </c>
      <c r="K60" s="190">
        <v>331776</v>
      </c>
      <c r="L60" s="190">
        <v>276810</v>
      </c>
      <c r="M60" s="190">
        <v>331776</v>
      </c>
      <c r="N60" s="190">
        <v>396962</v>
      </c>
      <c r="O60" s="21"/>
    </row>
    <row r="61" spans="1:15" ht="15" x14ac:dyDescent="0.25">
      <c r="A61">
        <v>46</v>
      </c>
      <c r="B61" s="194">
        <v>273645</v>
      </c>
      <c r="C61" s="194">
        <v>364839</v>
      </c>
      <c r="D61" s="194">
        <v>271692</v>
      </c>
      <c r="E61" s="194">
        <v>326518</v>
      </c>
      <c r="F61" s="194">
        <v>390778</v>
      </c>
      <c r="G61" s="21"/>
      <c r="H61" s="20">
        <v>46</v>
      </c>
      <c r="I61" s="190">
        <v>285128</v>
      </c>
      <c r="J61" s="190">
        <v>406205</v>
      </c>
      <c r="K61" s="190">
        <v>339501</v>
      </c>
      <c r="L61" s="190">
        <v>283256</v>
      </c>
      <c r="M61" s="190">
        <v>339501</v>
      </c>
      <c r="N61" s="190">
        <v>406205</v>
      </c>
      <c r="O61" s="21"/>
    </row>
    <row r="62" spans="1:15" ht="15" x14ac:dyDescent="0.25">
      <c r="A62">
        <v>47</v>
      </c>
      <c r="B62" s="194">
        <v>280605</v>
      </c>
      <c r="C62" s="194">
        <v>373273</v>
      </c>
      <c r="D62" s="194">
        <v>277973</v>
      </c>
      <c r="E62" s="194">
        <v>334066</v>
      </c>
      <c r="F62" s="194">
        <v>399812</v>
      </c>
      <c r="G62" s="21"/>
      <c r="H62" s="20">
        <v>47</v>
      </c>
      <c r="I62" s="190">
        <v>292253</v>
      </c>
      <c r="J62" s="190">
        <v>415448</v>
      </c>
      <c r="K62" s="190">
        <v>347226</v>
      </c>
      <c r="L62" s="190">
        <v>289701</v>
      </c>
      <c r="M62" s="190">
        <v>347226</v>
      </c>
      <c r="N62" s="190">
        <v>415448</v>
      </c>
      <c r="O62" s="21"/>
    </row>
    <row r="63" spans="1:15" ht="15" x14ac:dyDescent="0.25">
      <c r="A63">
        <v>48</v>
      </c>
      <c r="B63" s="194">
        <v>287565</v>
      </c>
      <c r="C63" s="194">
        <v>381707</v>
      </c>
      <c r="D63" s="194">
        <v>284254</v>
      </c>
      <c r="E63" s="194">
        <v>341614</v>
      </c>
      <c r="F63" s="194">
        <v>408846</v>
      </c>
      <c r="G63" s="21"/>
      <c r="H63" s="20">
        <v>48</v>
      </c>
      <c r="I63" s="190">
        <v>299378</v>
      </c>
      <c r="J63" s="190">
        <v>424691</v>
      </c>
      <c r="K63" s="190">
        <v>354951</v>
      </c>
      <c r="L63" s="190">
        <v>296146</v>
      </c>
      <c r="M63" s="190">
        <v>354951</v>
      </c>
      <c r="N63" s="190">
        <v>424691</v>
      </c>
      <c r="O63" s="21"/>
    </row>
    <row r="64" spans="1:15" ht="15" x14ac:dyDescent="0.25">
      <c r="A64">
        <v>49</v>
      </c>
      <c r="B64" s="194">
        <v>294736</v>
      </c>
      <c r="C64" s="194">
        <v>390484</v>
      </c>
      <c r="D64" s="194">
        <v>290790</v>
      </c>
      <c r="E64" s="194">
        <v>349469</v>
      </c>
      <c r="F64" s="194">
        <v>418247</v>
      </c>
      <c r="G64" s="21"/>
      <c r="H64" s="20">
        <v>49</v>
      </c>
      <c r="I64" s="190">
        <v>306645</v>
      </c>
      <c r="J64" s="190">
        <v>434211</v>
      </c>
      <c r="K64" s="190">
        <v>362907</v>
      </c>
      <c r="L64" s="190">
        <v>302784</v>
      </c>
      <c r="M64" s="190">
        <v>362907</v>
      </c>
      <c r="N64" s="190">
        <v>434211</v>
      </c>
      <c r="O64" s="21"/>
    </row>
    <row r="65" spans="1:15" ht="15" x14ac:dyDescent="0.25">
      <c r="A65">
        <v>50</v>
      </c>
      <c r="B65" s="194">
        <v>301906</v>
      </c>
      <c r="C65" s="194">
        <v>399262</v>
      </c>
      <c r="D65" s="194">
        <v>297327</v>
      </c>
      <c r="E65" s="194">
        <v>357325</v>
      </c>
      <c r="F65" s="194">
        <v>427649</v>
      </c>
      <c r="G65" s="21"/>
      <c r="H65" s="20">
        <v>50</v>
      </c>
      <c r="I65" s="190">
        <v>313911</v>
      </c>
      <c r="J65" s="190">
        <v>443730</v>
      </c>
      <c r="K65" s="190">
        <v>370864</v>
      </c>
      <c r="L65" s="190">
        <v>309422</v>
      </c>
      <c r="M65" s="190">
        <v>370864</v>
      </c>
      <c r="N65" s="190">
        <v>443730</v>
      </c>
      <c r="O65" s="21"/>
    </row>
    <row r="66" spans="1:15" ht="15" x14ac:dyDescent="0.25">
      <c r="A66">
        <v>51</v>
      </c>
      <c r="B66" s="194">
        <v>309077</v>
      </c>
      <c r="C66" s="194">
        <v>408039</v>
      </c>
      <c r="D66" s="194">
        <v>303863</v>
      </c>
      <c r="E66" s="194">
        <v>365180</v>
      </c>
      <c r="F66" s="194">
        <v>437050</v>
      </c>
      <c r="G66" s="21"/>
      <c r="H66" s="20">
        <v>51</v>
      </c>
      <c r="I66" s="190">
        <v>321178</v>
      </c>
      <c r="J66" s="190">
        <v>453250</v>
      </c>
      <c r="K66" s="190">
        <v>378820</v>
      </c>
      <c r="L66" s="190">
        <v>316061</v>
      </c>
      <c r="M66" s="190">
        <v>378820</v>
      </c>
      <c r="N66" s="190">
        <v>453250</v>
      </c>
      <c r="O66" s="21"/>
    </row>
    <row r="67" spans="1:15" ht="15" x14ac:dyDescent="0.25">
      <c r="A67">
        <v>52</v>
      </c>
      <c r="B67" s="194">
        <v>316247</v>
      </c>
      <c r="C67" s="194">
        <v>416816</v>
      </c>
      <c r="D67" s="194">
        <v>310399</v>
      </c>
      <c r="E67" s="194">
        <v>373036</v>
      </c>
      <c r="F67" s="194">
        <v>446451</v>
      </c>
      <c r="G67" s="21"/>
      <c r="H67" s="20">
        <v>52</v>
      </c>
      <c r="I67" s="190">
        <v>328445</v>
      </c>
      <c r="J67" s="190">
        <v>462769</v>
      </c>
      <c r="K67" s="190">
        <v>386776</v>
      </c>
      <c r="L67" s="190">
        <v>322699</v>
      </c>
      <c r="M67" s="190">
        <v>386776</v>
      </c>
      <c r="N67" s="190">
        <v>462769</v>
      </c>
      <c r="O67" s="21"/>
    </row>
    <row r="68" spans="1:15" ht="15" x14ac:dyDescent="0.25">
      <c r="A68">
        <v>53</v>
      </c>
      <c r="B68" s="194">
        <v>323418</v>
      </c>
      <c r="C68" s="194">
        <v>425594</v>
      </c>
      <c r="D68" s="194">
        <v>316936</v>
      </c>
      <c r="E68" s="194">
        <v>380891</v>
      </c>
      <c r="F68" s="194">
        <v>455853</v>
      </c>
      <c r="G68" s="21"/>
      <c r="H68" s="20">
        <v>53</v>
      </c>
      <c r="I68" s="190">
        <v>335711</v>
      </c>
      <c r="J68" s="190">
        <v>472289</v>
      </c>
      <c r="K68" s="190">
        <v>394732</v>
      </c>
      <c r="L68" s="190">
        <v>329337</v>
      </c>
      <c r="M68" s="190">
        <v>394732</v>
      </c>
      <c r="N68" s="190">
        <v>472289</v>
      </c>
      <c r="O68" s="21"/>
    </row>
    <row r="69" spans="1:15" ht="15" x14ac:dyDescent="0.25">
      <c r="A69">
        <v>54</v>
      </c>
      <c r="B69" s="194">
        <v>330589</v>
      </c>
      <c r="C69" s="194">
        <v>434371</v>
      </c>
      <c r="D69" s="194">
        <v>323472</v>
      </c>
      <c r="E69" s="194">
        <v>388747</v>
      </c>
      <c r="F69" s="194">
        <v>465254</v>
      </c>
      <c r="G69" s="21"/>
      <c r="H69" s="20">
        <v>54</v>
      </c>
      <c r="I69" s="190">
        <v>342978</v>
      </c>
      <c r="J69" s="190">
        <v>481809</v>
      </c>
      <c r="K69" s="190">
        <v>402689</v>
      </c>
      <c r="L69" s="190">
        <v>335975</v>
      </c>
      <c r="M69" s="190">
        <v>402689</v>
      </c>
      <c r="N69" s="190">
        <v>481809</v>
      </c>
      <c r="O69" s="21"/>
    </row>
    <row r="70" spans="1:15" ht="15" x14ac:dyDescent="0.25">
      <c r="A70">
        <v>55</v>
      </c>
      <c r="B70" s="194">
        <v>337759</v>
      </c>
      <c r="C70" s="194">
        <v>443148</v>
      </c>
      <c r="D70" s="194">
        <v>330008</v>
      </c>
      <c r="E70" s="194">
        <v>396602</v>
      </c>
      <c r="F70" s="194">
        <v>474655</v>
      </c>
      <c r="G70" s="21"/>
      <c r="H70" s="20">
        <v>55</v>
      </c>
      <c r="I70" s="190">
        <v>350245</v>
      </c>
      <c r="J70" s="190">
        <v>491328</v>
      </c>
      <c r="K70" s="190">
        <v>410645</v>
      </c>
      <c r="L70" s="190">
        <v>342613</v>
      </c>
      <c r="M70" s="190">
        <v>410645</v>
      </c>
      <c r="N70" s="190">
        <v>491328</v>
      </c>
      <c r="O70" s="21"/>
    </row>
    <row r="71" spans="1:15" ht="15" x14ac:dyDescent="0.25">
      <c r="A71">
        <v>56</v>
      </c>
      <c r="B71" s="194">
        <v>344930</v>
      </c>
      <c r="C71" s="194">
        <v>451926</v>
      </c>
      <c r="D71" s="194">
        <v>336545</v>
      </c>
      <c r="E71" s="194">
        <v>404457</v>
      </c>
      <c r="F71" s="194">
        <v>484057</v>
      </c>
      <c r="G71" s="21"/>
      <c r="H71" s="20">
        <v>56</v>
      </c>
      <c r="I71" s="190">
        <v>357511</v>
      </c>
      <c r="J71" s="190">
        <v>500848</v>
      </c>
      <c r="K71" s="190">
        <v>418601</v>
      </c>
      <c r="L71" s="190">
        <v>349251</v>
      </c>
      <c r="M71" s="190">
        <v>418601</v>
      </c>
      <c r="N71" s="190">
        <v>500848</v>
      </c>
      <c r="O71" s="21"/>
    </row>
    <row r="72" spans="1:15" ht="15" x14ac:dyDescent="0.25">
      <c r="A72">
        <v>57</v>
      </c>
      <c r="B72" s="194">
        <v>352100</v>
      </c>
      <c r="C72" s="194">
        <v>460703</v>
      </c>
      <c r="D72" s="194">
        <v>343081</v>
      </c>
      <c r="E72" s="194">
        <v>412313</v>
      </c>
      <c r="F72" s="194">
        <v>493458</v>
      </c>
      <c r="G72" s="21"/>
      <c r="H72" s="20">
        <v>57</v>
      </c>
      <c r="I72" s="190">
        <v>364778</v>
      </c>
      <c r="J72" s="190">
        <v>510367</v>
      </c>
      <c r="K72" s="190">
        <v>426557</v>
      </c>
      <c r="L72" s="190">
        <v>355890</v>
      </c>
      <c r="M72" s="190">
        <v>426557</v>
      </c>
      <c r="N72" s="190">
        <v>510367</v>
      </c>
      <c r="O72" s="21"/>
    </row>
    <row r="73" spans="1:15" ht="15" x14ac:dyDescent="0.25">
      <c r="A73">
        <v>58</v>
      </c>
      <c r="B73" s="194">
        <v>359271</v>
      </c>
      <c r="C73" s="194">
        <v>469480</v>
      </c>
      <c r="D73" s="194">
        <v>349617</v>
      </c>
      <c r="E73" s="194">
        <v>420168</v>
      </c>
      <c r="F73" s="194">
        <v>502859</v>
      </c>
      <c r="G73" s="21"/>
      <c r="H73" s="20">
        <v>58</v>
      </c>
      <c r="I73" s="190">
        <v>372045</v>
      </c>
      <c r="J73" s="190">
        <v>519887</v>
      </c>
      <c r="K73" s="190">
        <v>434514</v>
      </c>
      <c r="L73" s="190">
        <v>362528</v>
      </c>
      <c r="M73" s="190">
        <v>434514</v>
      </c>
      <c r="N73" s="190">
        <v>519887</v>
      </c>
      <c r="O73" s="21"/>
    </row>
    <row r="74" spans="1:15" ht="15" x14ac:dyDescent="0.25">
      <c r="A74">
        <v>59</v>
      </c>
      <c r="B74" s="194">
        <v>366441</v>
      </c>
      <c r="C74" s="194">
        <v>478258</v>
      </c>
      <c r="D74" s="194">
        <v>356154</v>
      </c>
      <c r="E74" s="194">
        <v>428024</v>
      </c>
      <c r="F74" s="194">
        <v>512261</v>
      </c>
      <c r="G74" s="21"/>
      <c r="H74" s="20">
        <v>59</v>
      </c>
      <c r="I74" s="190">
        <v>379311</v>
      </c>
      <c r="J74" s="190">
        <v>529406</v>
      </c>
      <c r="K74" s="190">
        <v>442470</v>
      </c>
      <c r="L74" s="190">
        <v>369166</v>
      </c>
      <c r="M74" s="190">
        <v>442470</v>
      </c>
      <c r="N74" s="190">
        <v>529406</v>
      </c>
      <c r="O74" s="21"/>
    </row>
    <row r="75" spans="1:15" ht="15" x14ac:dyDescent="0.25">
      <c r="A75">
        <v>60</v>
      </c>
      <c r="B75" s="194">
        <v>373612</v>
      </c>
      <c r="C75" s="194">
        <v>487035</v>
      </c>
      <c r="D75" s="194">
        <v>362690</v>
      </c>
      <c r="E75" s="194">
        <v>435879</v>
      </c>
      <c r="F75" s="194">
        <v>521662</v>
      </c>
      <c r="G75" s="21"/>
      <c r="H75" s="20">
        <v>60</v>
      </c>
      <c r="I75" s="190">
        <v>386578</v>
      </c>
      <c r="J75" s="190">
        <v>538926</v>
      </c>
      <c r="K75" s="190">
        <v>450426</v>
      </c>
      <c r="L75" s="190">
        <v>375804</v>
      </c>
      <c r="M75" s="190">
        <v>450426</v>
      </c>
      <c r="N75" s="190">
        <v>538926</v>
      </c>
      <c r="O75" s="21"/>
    </row>
    <row r="76" spans="1:15" ht="15" x14ac:dyDescent="0.25">
      <c r="A76">
        <v>61</v>
      </c>
      <c r="B76" s="194">
        <v>381074</v>
      </c>
      <c r="C76" s="194">
        <v>496169</v>
      </c>
      <c r="D76" s="194">
        <v>369492</v>
      </c>
      <c r="E76" s="194">
        <v>444054</v>
      </c>
      <c r="F76" s="194">
        <v>531446</v>
      </c>
      <c r="G76" s="21"/>
      <c r="H76" s="20">
        <v>61</v>
      </c>
      <c r="I76" s="190">
        <v>394062</v>
      </c>
      <c r="J76" s="190">
        <v>548730</v>
      </c>
      <c r="K76" s="190">
        <v>458620</v>
      </c>
      <c r="L76" s="190">
        <v>382641</v>
      </c>
      <c r="M76" s="190">
        <v>458620</v>
      </c>
      <c r="N76" s="190">
        <v>548730</v>
      </c>
      <c r="O76" s="21"/>
    </row>
    <row r="77" spans="1:15" ht="15" x14ac:dyDescent="0.25">
      <c r="A77">
        <v>62</v>
      </c>
      <c r="B77" s="194">
        <v>388537</v>
      </c>
      <c r="C77" s="194">
        <v>505304</v>
      </c>
      <c r="D77" s="194">
        <v>376295</v>
      </c>
      <c r="E77" s="194">
        <v>452229</v>
      </c>
      <c r="F77" s="194">
        <v>541230</v>
      </c>
      <c r="G77" s="21"/>
      <c r="H77" s="20">
        <v>62</v>
      </c>
      <c r="I77" s="190">
        <v>401546</v>
      </c>
      <c r="J77" s="190">
        <v>558535</v>
      </c>
      <c r="K77" s="190">
        <v>466815</v>
      </c>
      <c r="L77" s="190">
        <v>389478</v>
      </c>
      <c r="M77" s="190">
        <v>466815</v>
      </c>
      <c r="N77" s="190">
        <v>558535</v>
      </c>
      <c r="O77" s="21"/>
    </row>
    <row r="78" spans="1:15" ht="15" x14ac:dyDescent="0.25">
      <c r="A78">
        <v>63</v>
      </c>
      <c r="B78" s="194">
        <v>395999</v>
      </c>
      <c r="C78" s="194">
        <v>514438</v>
      </c>
      <c r="D78" s="194">
        <v>383097</v>
      </c>
      <c r="E78" s="194">
        <v>460404</v>
      </c>
      <c r="F78" s="194">
        <v>551014</v>
      </c>
      <c r="G78" s="21"/>
      <c r="H78" s="20">
        <v>63</v>
      </c>
      <c r="I78" s="190">
        <v>409030</v>
      </c>
      <c r="J78" s="190">
        <v>568339</v>
      </c>
      <c r="K78" s="190">
        <v>475009</v>
      </c>
      <c r="L78" s="190">
        <v>396314</v>
      </c>
      <c r="M78" s="190">
        <v>475009</v>
      </c>
      <c r="N78" s="190">
        <v>568339</v>
      </c>
      <c r="O78" s="21"/>
    </row>
    <row r="79" spans="1:15" ht="15" x14ac:dyDescent="0.25">
      <c r="A79">
        <v>64</v>
      </c>
      <c r="B79" s="194">
        <v>403461</v>
      </c>
      <c r="C79" s="194">
        <v>523572</v>
      </c>
      <c r="D79" s="194">
        <v>389899</v>
      </c>
      <c r="E79" s="194">
        <v>468579</v>
      </c>
      <c r="F79" s="194">
        <v>560797</v>
      </c>
      <c r="G79" s="21"/>
      <c r="H79" s="20">
        <v>64</v>
      </c>
      <c r="I79" s="190">
        <v>416514</v>
      </c>
      <c r="J79" s="190">
        <v>578143</v>
      </c>
      <c r="K79" s="190">
        <v>483203</v>
      </c>
      <c r="L79" s="190">
        <v>403151</v>
      </c>
      <c r="M79" s="190">
        <v>483203</v>
      </c>
      <c r="N79" s="190">
        <v>578143</v>
      </c>
      <c r="O79" s="21"/>
    </row>
    <row r="80" spans="1:15" ht="15" x14ac:dyDescent="0.25">
      <c r="A80">
        <v>65</v>
      </c>
      <c r="B80" s="194">
        <v>410923</v>
      </c>
      <c r="C80" s="194">
        <v>532707</v>
      </c>
      <c r="D80" s="194">
        <v>396701</v>
      </c>
      <c r="E80" s="194">
        <v>476754</v>
      </c>
      <c r="F80" s="194">
        <v>570581</v>
      </c>
      <c r="G80" s="21"/>
      <c r="H80" s="20">
        <v>65</v>
      </c>
      <c r="I80" s="190">
        <v>423998</v>
      </c>
      <c r="J80" s="190">
        <v>587948</v>
      </c>
      <c r="K80" s="190">
        <v>491398</v>
      </c>
      <c r="L80" s="190">
        <v>409988</v>
      </c>
      <c r="M80" s="190">
        <v>491398</v>
      </c>
      <c r="N80" s="190">
        <v>587948</v>
      </c>
      <c r="O80" s="21"/>
    </row>
    <row r="81" spans="1:15" ht="15" x14ac:dyDescent="0.25">
      <c r="A81">
        <v>66</v>
      </c>
      <c r="B81" s="194">
        <v>418386</v>
      </c>
      <c r="C81" s="194">
        <v>541841</v>
      </c>
      <c r="D81" s="194">
        <v>403504</v>
      </c>
      <c r="E81" s="194">
        <v>484929</v>
      </c>
      <c r="F81" s="194">
        <v>580365</v>
      </c>
      <c r="G81" s="21"/>
      <c r="H81" s="20">
        <v>66</v>
      </c>
      <c r="I81" s="190">
        <v>431483</v>
      </c>
      <c r="J81" s="190">
        <v>597752</v>
      </c>
      <c r="K81" s="190">
        <v>499592</v>
      </c>
      <c r="L81" s="190">
        <v>416825</v>
      </c>
      <c r="M81" s="190">
        <v>499592</v>
      </c>
      <c r="N81" s="190">
        <v>597752</v>
      </c>
      <c r="O81" s="21"/>
    </row>
    <row r="82" spans="1:15" ht="15" x14ac:dyDescent="0.25">
      <c r="A82">
        <v>67</v>
      </c>
      <c r="B82" s="194">
        <v>425848</v>
      </c>
      <c r="C82" s="194">
        <v>550975</v>
      </c>
      <c r="D82" s="194">
        <v>410306</v>
      </c>
      <c r="E82" s="194">
        <v>493103</v>
      </c>
      <c r="F82" s="194">
        <v>590149</v>
      </c>
      <c r="G82" s="21"/>
      <c r="H82" s="20">
        <v>67</v>
      </c>
      <c r="I82" s="190">
        <v>438967</v>
      </c>
      <c r="J82" s="190">
        <v>607556</v>
      </c>
      <c r="K82" s="190">
        <v>507786</v>
      </c>
      <c r="L82" s="190">
        <v>423661</v>
      </c>
      <c r="M82" s="190">
        <v>507786</v>
      </c>
      <c r="N82" s="190">
        <v>607556</v>
      </c>
      <c r="O82" s="21"/>
    </row>
    <row r="83" spans="1:15" ht="15" x14ac:dyDescent="0.25">
      <c r="A83">
        <v>68</v>
      </c>
      <c r="B83" s="194">
        <v>433310</v>
      </c>
      <c r="C83" s="194">
        <v>560110</v>
      </c>
      <c r="D83" s="194">
        <v>417108</v>
      </c>
      <c r="E83" s="194">
        <v>501278</v>
      </c>
      <c r="F83" s="194">
        <v>599933</v>
      </c>
      <c r="G83" s="21"/>
      <c r="H83" s="20">
        <v>68</v>
      </c>
      <c r="I83" s="190">
        <v>446451</v>
      </c>
      <c r="J83" s="190">
        <v>617361</v>
      </c>
      <c r="K83" s="190">
        <v>515981</v>
      </c>
      <c r="L83" s="190">
        <v>430498</v>
      </c>
      <c r="M83" s="190">
        <v>515981</v>
      </c>
      <c r="N83" s="190">
        <v>617361</v>
      </c>
      <c r="O83" s="21"/>
    </row>
    <row r="84" spans="1:15" ht="15" x14ac:dyDescent="0.25">
      <c r="A84">
        <v>69</v>
      </c>
      <c r="B84" s="194">
        <v>440772</v>
      </c>
      <c r="C84" s="194">
        <v>569244</v>
      </c>
      <c r="D84" s="194">
        <v>423910</v>
      </c>
      <c r="E84" s="194">
        <v>509453</v>
      </c>
      <c r="F84" s="194">
        <v>609717</v>
      </c>
      <c r="G84" s="21"/>
      <c r="H84" s="20">
        <v>69</v>
      </c>
      <c r="I84" s="190">
        <v>453935</v>
      </c>
      <c r="J84" s="190">
        <v>627165</v>
      </c>
      <c r="K84" s="190">
        <v>524175</v>
      </c>
      <c r="L84" s="190">
        <v>437335</v>
      </c>
      <c r="M84" s="190">
        <v>524175</v>
      </c>
      <c r="N84" s="190">
        <v>627165</v>
      </c>
      <c r="O84" s="21"/>
    </row>
    <row r="85" spans="1:15" ht="15" x14ac:dyDescent="0.25">
      <c r="A85">
        <v>70</v>
      </c>
      <c r="B85" s="194">
        <v>448235</v>
      </c>
      <c r="C85" s="194">
        <v>578378</v>
      </c>
      <c r="D85" s="194">
        <v>430713</v>
      </c>
      <c r="E85" s="194">
        <v>517628</v>
      </c>
      <c r="F85" s="194">
        <v>619500</v>
      </c>
      <c r="G85" s="21"/>
      <c r="H85" s="20">
        <v>70</v>
      </c>
      <c r="I85" s="190">
        <v>461419</v>
      </c>
      <c r="J85" s="190">
        <v>636969</v>
      </c>
      <c r="K85" s="190">
        <v>532369</v>
      </c>
      <c r="L85" s="190">
        <v>444172</v>
      </c>
      <c r="M85" s="190">
        <v>532369</v>
      </c>
      <c r="N85" s="190">
        <v>636969</v>
      </c>
      <c r="O85" s="21"/>
    </row>
    <row r="86" spans="1:15" ht="15" x14ac:dyDescent="0.25">
      <c r="A86">
        <v>71</v>
      </c>
      <c r="B86" s="194">
        <v>455697</v>
      </c>
      <c r="C86" s="194">
        <v>587513</v>
      </c>
      <c r="D86" s="194">
        <v>437515</v>
      </c>
      <c r="E86" s="194">
        <v>525803</v>
      </c>
      <c r="F86" s="194">
        <v>629284</v>
      </c>
      <c r="G86" s="21"/>
      <c r="H86" s="20">
        <v>71</v>
      </c>
      <c r="I86" s="190">
        <v>468903</v>
      </c>
      <c r="J86" s="190">
        <v>646774</v>
      </c>
      <c r="K86" s="190">
        <v>540564</v>
      </c>
      <c r="L86" s="190">
        <v>451008</v>
      </c>
      <c r="M86" s="190">
        <v>540564</v>
      </c>
      <c r="N86" s="190">
        <v>646774</v>
      </c>
      <c r="O86" s="21"/>
    </row>
    <row r="87" spans="1:15" ht="15" x14ac:dyDescent="0.25">
      <c r="A87">
        <v>72</v>
      </c>
      <c r="B87" s="194">
        <v>463159</v>
      </c>
      <c r="C87" s="194">
        <v>596647</v>
      </c>
      <c r="D87" s="194">
        <v>444317</v>
      </c>
      <c r="E87" s="194">
        <v>533978</v>
      </c>
      <c r="F87" s="194">
        <v>639068</v>
      </c>
      <c r="G87" s="21"/>
      <c r="H87" s="20">
        <v>72</v>
      </c>
      <c r="I87" s="190">
        <v>476387</v>
      </c>
      <c r="J87" s="190">
        <v>656578</v>
      </c>
      <c r="K87" s="190">
        <v>548758</v>
      </c>
      <c r="L87" s="190">
        <v>457845</v>
      </c>
      <c r="M87" s="190">
        <v>548758</v>
      </c>
      <c r="N87" s="190">
        <v>656578</v>
      </c>
      <c r="O87" s="21"/>
    </row>
    <row r="88" spans="1:15" ht="15" x14ac:dyDescent="0.25">
      <c r="A88">
        <v>73</v>
      </c>
      <c r="B88" s="194">
        <v>470925</v>
      </c>
      <c r="C88" s="194">
        <v>606153</v>
      </c>
      <c r="D88" s="194">
        <v>451396</v>
      </c>
      <c r="E88" s="194">
        <v>542485</v>
      </c>
      <c r="F88" s="194">
        <v>649250</v>
      </c>
      <c r="G88" s="21"/>
      <c r="H88" s="20">
        <v>73</v>
      </c>
      <c r="I88" s="190">
        <v>484095</v>
      </c>
      <c r="J88" s="190">
        <v>666676</v>
      </c>
      <c r="K88" s="190">
        <v>557198</v>
      </c>
      <c r="L88" s="190">
        <v>464886</v>
      </c>
      <c r="M88" s="190">
        <v>557198</v>
      </c>
      <c r="N88" s="190">
        <v>666676</v>
      </c>
      <c r="O88" s="21"/>
    </row>
    <row r="89" spans="1:15" ht="15" x14ac:dyDescent="0.25">
      <c r="A89">
        <v>74</v>
      </c>
      <c r="B89" s="194">
        <v>478691</v>
      </c>
      <c r="C89" s="194">
        <v>615659</v>
      </c>
      <c r="D89" s="194">
        <v>458475</v>
      </c>
      <c r="E89" s="194">
        <v>550993</v>
      </c>
      <c r="F89" s="194">
        <v>659431</v>
      </c>
      <c r="G89" s="21"/>
      <c r="H89" s="20">
        <v>74</v>
      </c>
      <c r="I89" s="190">
        <v>491803</v>
      </c>
      <c r="J89" s="190">
        <v>676773</v>
      </c>
      <c r="K89" s="190">
        <v>565637</v>
      </c>
      <c r="L89" s="190">
        <v>471928</v>
      </c>
      <c r="M89" s="190">
        <v>565637</v>
      </c>
      <c r="N89" s="190">
        <v>676773</v>
      </c>
      <c r="O89" s="21"/>
    </row>
    <row r="90" spans="1:15" ht="15" x14ac:dyDescent="0.25">
      <c r="A90">
        <v>75</v>
      </c>
      <c r="B90" s="194">
        <v>486456</v>
      </c>
      <c r="C90" s="194">
        <v>625165</v>
      </c>
      <c r="D90" s="194">
        <v>465554</v>
      </c>
      <c r="E90" s="194">
        <v>559500</v>
      </c>
      <c r="F90" s="194">
        <v>669613</v>
      </c>
      <c r="G90" s="21"/>
      <c r="H90" s="20">
        <v>75</v>
      </c>
      <c r="I90" s="190">
        <v>499511</v>
      </c>
      <c r="J90" s="190">
        <v>686871</v>
      </c>
      <c r="K90" s="190">
        <v>574077</v>
      </c>
      <c r="L90" s="190">
        <v>478969</v>
      </c>
      <c r="M90" s="190">
        <v>574077</v>
      </c>
      <c r="N90" s="190">
        <v>686871</v>
      </c>
      <c r="O90" s="21"/>
    </row>
    <row r="91" spans="1:15" ht="15" x14ac:dyDescent="0.25">
      <c r="A91">
        <v>76</v>
      </c>
      <c r="B91" s="194">
        <v>494222</v>
      </c>
      <c r="C91" s="194">
        <v>634670</v>
      </c>
      <c r="D91" s="194">
        <v>472632</v>
      </c>
      <c r="E91" s="194">
        <v>568008</v>
      </c>
      <c r="F91" s="194">
        <v>679795</v>
      </c>
      <c r="G91" s="21"/>
      <c r="H91" s="20">
        <v>76</v>
      </c>
      <c r="I91" s="190">
        <v>507219</v>
      </c>
      <c r="J91" s="190">
        <v>696969</v>
      </c>
      <c r="K91" s="190">
        <v>582516</v>
      </c>
      <c r="L91" s="190">
        <v>486010</v>
      </c>
      <c r="M91" s="190">
        <v>582516</v>
      </c>
      <c r="N91" s="190">
        <v>696969</v>
      </c>
      <c r="O91" s="21"/>
    </row>
    <row r="92" spans="1:15" ht="15" x14ac:dyDescent="0.25">
      <c r="A92">
        <v>77</v>
      </c>
      <c r="B92" s="194">
        <v>501988</v>
      </c>
      <c r="C92" s="194">
        <v>644176</v>
      </c>
      <c r="D92" s="194">
        <v>479711</v>
      </c>
      <c r="E92" s="194">
        <v>576515</v>
      </c>
      <c r="F92" s="194">
        <v>689976</v>
      </c>
      <c r="G92" s="21"/>
      <c r="H92" s="20">
        <v>77</v>
      </c>
      <c r="I92" s="190">
        <v>514927</v>
      </c>
      <c r="J92" s="190">
        <v>707066</v>
      </c>
      <c r="K92" s="190">
        <v>590956</v>
      </c>
      <c r="L92" s="190">
        <v>493052</v>
      </c>
      <c r="M92" s="190">
        <v>590956</v>
      </c>
      <c r="N92" s="190">
        <v>707066</v>
      </c>
      <c r="O92" s="21"/>
    </row>
    <row r="93" spans="1:15" ht="15" x14ac:dyDescent="0.25">
      <c r="A93">
        <v>78</v>
      </c>
      <c r="B93" s="194">
        <v>509754</v>
      </c>
      <c r="C93" s="194">
        <v>653682</v>
      </c>
      <c r="D93" s="194">
        <v>486790</v>
      </c>
      <c r="E93" s="194">
        <v>585023</v>
      </c>
      <c r="F93" s="194">
        <v>700158</v>
      </c>
      <c r="G93" s="21"/>
      <c r="H93" s="20">
        <v>78</v>
      </c>
      <c r="I93" s="190">
        <v>522635</v>
      </c>
      <c r="J93" s="190">
        <v>717164</v>
      </c>
      <c r="K93" s="190">
        <v>599395</v>
      </c>
      <c r="L93" s="190">
        <v>500093</v>
      </c>
      <c r="M93" s="190">
        <v>599395</v>
      </c>
      <c r="N93" s="190">
        <v>717164</v>
      </c>
      <c r="O93" s="21"/>
    </row>
    <row r="94" spans="1:15" ht="15" x14ac:dyDescent="0.25">
      <c r="A94">
        <v>79</v>
      </c>
      <c r="B94" s="194">
        <v>517519</v>
      </c>
      <c r="C94" s="194">
        <v>663188</v>
      </c>
      <c r="D94" s="194">
        <v>493869</v>
      </c>
      <c r="E94" s="194">
        <v>593530</v>
      </c>
      <c r="F94" s="194">
        <v>710340</v>
      </c>
      <c r="G94" s="21"/>
      <c r="H94" s="20">
        <v>79</v>
      </c>
      <c r="I94" s="190">
        <v>530343</v>
      </c>
      <c r="J94" s="190">
        <v>727262</v>
      </c>
      <c r="K94" s="190">
        <v>607835</v>
      </c>
      <c r="L94" s="190">
        <v>507134</v>
      </c>
      <c r="M94" s="190">
        <v>607835</v>
      </c>
      <c r="N94" s="190">
        <v>727262</v>
      </c>
      <c r="O94" s="21"/>
    </row>
    <row r="95" spans="1:15" ht="15" x14ac:dyDescent="0.25">
      <c r="A95">
        <v>80</v>
      </c>
      <c r="B95" s="194">
        <v>525285</v>
      </c>
      <c r="C95" s="194">
        <v>672694</v>
      </c>
      <c r="D95" s="194">
        <v>500948</v>
      </c>
      <c r="E95" s="194">
        <v>602037</v>
      </c>
      <c r="F95" s="194">
        <v>720521</v>
      </c>
      <c r="G95" s="21"/>
      <c r="H95" s="20">
        <v>80</v>
      </c>
      <c r="I95" s="190">
        <v>538051</v>
      </c>
      <c r="J95" s="190">
        <v>737359</v>
      </c>
      <c r="K95" s="190">
        <v>616274</v>
      </c>
      <c r="L95" s="190">
        <v>514176</v>
      </c>
      <c r="M95" s="190">
        <v>616274</v>
      </c>
      <c r="N95" s="190">
        <v>737359</v>
      </c>
      <c r="O95" s="21"/>
    </row>
    <row r="96" spans="1:15" ht="15" x14ac:dyDescent="0.25">
      <c r="A96">
        <v>81</v>
      </c>
      <c r="B96" s="194">
        <v>533051</v>
      </c>
      <c r="C96" s="194">
        <v>682200</v>
      </c>
      <c r="D96" s="194">
        <v>508027</v>
      </c>
      <c r="E96" s="194">
        <v>610545</v>
      </c>
      <c r="F96" s="194">
        <v>730703</v>
      </c>
      <c r="G96" s="21"/>
      <c r="H96" s="20">
        <v>81</v>
      </c>
      <c r="I96" s="190">
        <v>545759</v>
      </c>
      <c r="J96" s="190">
        <v>747457</v>
      </c>
      <c r="K96" s="190">
        <v>624714</v>
      </c>
      <c r="L96" s="190">
        <v>521217</v>
      </c>
      <c r="M96" s="190">
        <v>624714</v>
      </c>
      <c r="N96" s="190">
        <v>747457</v>
      </c>
      <c r="O96" s="21"/>
    </row>
    <row r="97" spans="1:15" ht="15" x14ac:dyDescent="0.25">
      <c r="A97">
        <v>82</v>
      </c>
      <c r="B97" s="194">
        <v>540817</v>
      </c>
      <c r="C97" s="194">
        <v>691705</v>
      </c>
      <c r="D97" s="194">
        <v>515105</v>
      </c>
      <c r="E97" s="194">
        <v>619052</v>
      </c>
      <c r="F97" s="194">
        <v>740885</v>
      </c>
      <c r="G97" s="21"/>
      <c r="H97" s="20">
        <v>82</v>
      </c>
      <c r="I97" s="190">
        <v>553467</v>
      </c>
      <c r="J97" s="190">
        <v>757555</v>
      </c>
      <c r="K97" s="190">
        <v>633153</v>
      </c>
      <c r="L97" s="190">
        <v>528258</v>
      </c>
      <c r="M97" s="190">
        <v>633153</v>
      </c>
      <c r="N97" s="190">
        <v>757555</v>
      </c>
      <c r="O97" s="21"/>
    </row>
    <row r="98" spans="1:15" ht="15" x14ac:dyDescent="0.25">
      <c r="A98">
        <v>83</v>
      </c>
      <c r="B98" s="194">
        <v>548582</v>
      </c>
      <c r="C98" s="194">
        <v>701211</v>
      </c>
      <c r="D98" s="194">
        <v>522184</v>
      </c>
      <c r="E98" s="194">
        <v>627560</v>
      </c>
      <c r="F98" s="194">
        <v>751066</v>
      </c>
      <c r="G98" s="21"/>
      <c r="H98" s="20">
        <v>83</v>
      </c>
      <c r="I98" s="190">
        <v>561175</v>
      </c>
      <c r="J98" s="190">
        <v>767652</v>
      </c>
      <c r="K98" s="190">
        <v>541593</v>
      </c>
      <c r="L98" s="190">
        <v>535300</v>
      </c>
      <c r="M98" s="190">
        <v>541593</v>
      </c>
      <c r="N98" s="190">
        <v>767652</v>
      </c>
      <c r="O98" s="21"/>
    </row>
    <row r="99" spans="1:15" ht="15" x14ac:dyDescent="0.25">
      <c r="A99">
        <v>84</v>
      </c>
      <c r="B99" s="194">
        <v>556348</v>
      </c>
      <c r="C99" s="194">
        <v>710717</v>
      </c>
      <c r="D99" s="194">
        <v>529263</v>
      </c>
      <c r="E99" s="194">
        <v>636067</v>
      </c>
      <c r="F99" s="194">
        <v>761248</v>
      </c>
      <c r="G99" s="21"/>
      <c r="H99" s="20">
        <v>84</v>
      </c>
      <c r="I99" s="190">
        <v>568883</v>
      </c>
      <c r="J99" s="190">
        <v>777750</v>
      </c>
      <c r="K99" s="190">
        <v>650032</v>
      </c>
      <c r="L99" s="190">
        <v>542341</v>
      </c>
      <c r="M99" s="190">
        <v>650032</v>
      </c>
      <c r="N99" s="190">
        <v>777750</v>
      </c>
      <c r="O99" s="21"/>
    </row>
    <row r="100" spans="1:15" ht="15" x14ac:dyDescent="0.25">
      <c r="A100">
        <v>85</v>
      </c>
      <c r="B100" s="94">
        <v>564430</v>
      </c>
      <c r="C100" s="94">
        <v>720609</v>
      </c>
      <c r="D100" s="94">
        <v>536630</v>
      </c>
      <c r="E100" s="94">
        <v>644920</v>
      </c>
      <c r="F100" s="94">
        <v>771844</v>
      </c>
      <c r="G100" s="21"/>
      <c r="H100" s="20">
        <v>85</v>
      </c>
      <c r="I100" s="190">
        <v>576822</v>
      </c>
      <c r="J100" s="190">
        <v>788150</v>
      </c>
      <c r="K100" s="190">
        <v>658724</v>
      </c>
      <c r="L100" s="190">
        <v>549593</v>
      </c>
      <c r="M100" s="190">
        <v>658724</v>
      </c>
      <c r="N100" s="190">
        <v>788150</v>
      </c>
      <c r="O100" s="21"/>
    </row>
    <row r="101" spans="1:15" ht="15" x14ac:dyDescent="0.25">
      <c r="A101">
        <v>86</v>
      </c>
      <c r="B101" s="94">
        <v>572511</v>
      </c>
      <c r="C101" s="94">
        <v>730502</v>
      </c>
      <c r="D101" s="94">
        <v>543997</v>
      </c>
      <c r="E101" s="94">
        <v>653774</v>
      </c>
      <c r="F101" s="94">
        <v>782439</v>
      </c>
      <c r="G101" s="21"/>
      <c r="H101" s="20">
        <v>86</v>
      </c>
      <c r="I101" s="190">
        <v>584760</v>
      </c>
      <c r="J101" s="190">
        <v>798549</v>
      </c>
      <c r="K101" s="190">
        <v>667416</v>
      </c>
      <c r="L101" s="190">
        <v>556845</v>
      </c>
      <c r="M101" s="190">
        <v>667416</v>
      </c>
      <c r="N101" s="190">
        <v>798549</v>
      </c>
      <c r="O101" s="21"/>
    </row>
    <row r="102" spans="1:15" ht="15" x14ac:dyDescent="0.25">
      <c r="A102">
        <v>87</v>
      </c>
      <c r="B102" s="94">
        <v>580593</v>
      </c>
      <c r="C102" s="94">
        <v>740394</v>
      </c>
      <c r="D102" s="94">
        <v>551363</v>
      </c>
      <c r="E102" s="94">
        <v>662627</v>
      </c>
      <c r="F102" s="94">
        <v>793035</v>
      </c>
      <c r="G102" s="21"/>
      <c r="H102" s="20">
        <v>87</v>
      </c>
      <c r="I102" s="190">
        <v>592699</v>
      </c>
      <c r="J102" s="190">
        <v>808949</v>
      </c>
      <c r="K102" s="190">
        <v>676108</v>
      </c>
      <c r="L102" s="190">
        <v>564097</v>
      </c>
      <c r="M102" s="190">
        <v>676108</v>
      </c>
      <c r="N102" s="190">
        <v>808949</v>
      </c>
      <c r="O102" s="21"/>
    </row>
    <row r="103" spans="1:15" ht="15" x14ac:dyDescent="0.25">
      <c r="A103">
        <v>88</v>
      </c>
      <c r="B103" s="94">
        <v>588674</v>
      </c>
      <c r="C103" s="94">
        <v>750286</v>
      </c>
      <c r="D103" s="94">
        <v>558730</v>
      </c>
      <c r="E103" s="94">
        <v>671480</v>
      </c>
      <c r="F103" s="94">
        <v>803630</v>
      </c>
      <c r="G103" s="21"/>
      <c r="H103" s="20">
        <v>88</v>
      </c>
      <c r="I103" s="190">
        <v>600637</v>
      </c>
      <c r="J103" s="190">
        <v>819349</v>
      </c>
      <c r="K103" s="190">
        <v>684800</v>
      </c>
      <c r="L103" s="190">
        <v>571349</v>
      </c>
      <c r="M103" s="190">
        <v>684800</v>
      </c>
      <c r="N103" s="190">
        <v>819349</v>
      </c>
      <c r="O103" s="21"/>
    </row>
    <row r="104" spans="1:15" ht="15" x14ac:dyDescent="0.25">
      <c r="A104">
        <v>89</v>
      </c>
      <c r="B104" s="94">
        <v>596756</v>
      </c>
      <c r="C104" s="94">
        <v>760179</v>
      </c>
      <c r="D104" s="94">
        <v>566097</v>
      </c>
      <c r="E104" s="94">
        <v>680334</v>
      </c>
      <c r="F104" s="94">
        <v>814226</v>
      </c>
      <c r="G104" s="21"/>
      <c r="H104" s="20">
        <v>89</v>
      </c>
      <c r="I104" s="190">
        <v>608576</v>
      </c>
      <c r="J104" s="190">
        <v>829748</v>
      </c>
      <c r="K104" s="190">
        <v>693492</v>
      </c>
      <c r="L104" s="190">
        <v>578601</v>
      </c>
      <c r="M104" s="190">
        <v>693492</v>
      </c>
      <c r="N104" s="190">
        <v>829748</v>
      </c>
      <c r="O104" s="21"/>
    </row>
    <row r="105" spans="1:15" ht="15" x14ac:dyDescent="0.25">
      <c r="A105">
        <v>90</v>
      </c>
      <c r="B105" s="94">
        <v>604837</v>
      </c>
      <c r="C105" s="94">
        <v>770071</v>
      </c>
      <c r="D105" s="94">
        <v>573464</v>
      </c>
      <c r="E105" s="94">
        <v>689187</v>
      </c>
      <c r="F105" s="94">
        <v>824822</v>
      </c>
      <c r="G105" s="21"/>
      <c r="H105" s="20">
        <v>90</v>
      </c>
      <c r="I105" s="190">
        <v>616514</v>
      </c>
      <c r="J105" s="190">
        <v>840148</v>
      </c>
      <c r="K105" s="190">
        <v>702184</v>
      </c>
      <c r="L105" s="190">
        <v>585853</v>
      </c>
      <c r="M105" s="190">
        <v>702184</v>
      </c>
      <c r="N105" s="190">
        <v>840148</v>
      </c>
      <c r="O105" s="21"/>
    </row>
    <row r="106" spans="1:15" ht="15" x14ac:dyDescent="0.25">
      <c r="A106">
        <v>91</v>
      </c>
      <c r="B106" s="94">
        <v>612919</v>
      </c>
      <c r="C106" s="94">
        <v>779963</v>
      </c>
      <c r="D106" s="94">
        <v>580830</v>
      </c>
      <c r="E106" s="94">
        <v>698040</v>
      </c>
      <c r="F106" s="94">
        <v>835417</v>
      </c>
      <c r="G106" s="21"/>
      <c r="H106" s="20">
        <v>91</v>
      </c>
      <c r="I106" s="190">
        <v>624453</v>
      </c>
      <c r="J106" s="190">
        <v>850548</v>
      </c>
      <c r="K106" s="190">
        <v>710875</v>
      </c>
      <c r="L106" s="190">
        <v>593104</v>
      </c>
      <c r="M106" s="190">
        <v>710875</v>
      </c>
      <c r="N106" s="190">
        <v>850548</v>
      </c>
      <c r="O106" s="21"/>
    </row>
    <row r="107" spans="1:15" ht="15" x14ac:dyDescent="0.25">
      <c r="A107">
        <v>92</v>
      </c>
      <c r="B107" s="94">
        <v>621000</v>
      </c>
      <c r="C107" s="94">
        <v>789856</v>
      </c>
      <c r="D107" s="94">
        <v>558197</v>
      </c>
      <c r="E107" s="94">
        <v>706894</v>
      </c>
      <c r="F107" s="94">
        <v>846013</v>
      </c>
      <c r="G107" s="21"/>
      <c r="H107" s="20">
        <v>92</v>
      </c>
      <c r="I107" s="190">
        <v>632391</v>
      </c>
      <c r="J107" s="190">
        <v>860947</v>
      </c>
      <c r="K107" s="190">
        <v>719567</v>
      </c>
      <c r="L107" s="190">
        <v>600356</v>
      </c>
      <c r="M107" s="190">
        <v>719567</v>
      </c>
      <c r="N107" s="190">
        <v>860947</v>
      </c>
      <c r="O107" s="21"/>
    </row>
    <row r="108" spans="1:15" ht="15" x14ac:dyDescent="0.25">
      <c r="A108">
        <v>93</v>
      </c>
      <c r="B108" s="94">
        <v>629082</v>
      </c>
      <c r="C108" s="94">
        <v>799748</v>
      </c>
      <c r="D108" s="94">
        <v>595564</v>
      </c>
      <c r="E108" s="94">
        <v>715747</v>
      </c>
      <c r="F108" s="94">
        <v>856608</v>
      </c>
      <c r="G108" s="21"/>
      <c r="H108" s="20">
        <v>93</v>
      </c>
      <c r="I108" s="190">
        <v>640330</v>
      </c>
      <c r="J108" s="190">
        <v>871347</v>
      </c>
      <c r="K108" s="190">
        <v>728259</v>
      </c>
      <c r="L108" s="190">
        <v>607608</v>
      </c>
      <c r="M108" s="190">
        <v>728259</v>
      </c>
      <c r="N108" s="190">
        <v>871347</v>
      </c>
      <c r="O108" s="21"/>
    </row>
    <row r="109" spans="1:15" ht="15" x14ac:dyDescent="0.25">
      <c r="A109">
        <v>94</v>
      </c>
      <c r="B109" s="94">
        <v>637163</v>
      </c>
      <c r="C109" s="94">
        <v>809640</v>
      </c>
      <c r="D109" s="94">
        <v>602931</v>
      </c>
      <c r="E109" s="94">
        <v>724600</v>
      </c>
      <c r="F109" s="94">
        <v>867204</v>
      </c>
      <c r="G109" s="21"/>
      <c r="H109" s="20">
        <v>94</v>
      </c>
      <c r="I109" s="190">
        <v>648268</v>
      </c>
      <c r="J109" s="190">
        <v>881747</v>
      </c>
      <c r="K109" s="190">
        <v>736951</v>
      </c>
      <c r="L109" s="190">
        <v>614860</v>
      </c>
      <c r="M109" s="190">
        <v>736951</v>
      </c>
      <c r="N109" s="190">
        <v>881747</v>
      </c>
      <c r="O109" s="21"/>
    </row>
    <row r="110" spans="1:15" ht="15" x14ac:dyDescent="0.25">
      <c r="A110">
        <v>95</v>
      </c>
      <c r="B110" s="94">
        <v>645245</v>
      </c>
      <c r="C110" s="94">
        <v>819533</v>
      </c>
      <c r="D110" s="94">
        <v>610297</v>
      </c>
      <c r="E110" s="94">
        <v>733454</v>
      </c>
      <c r="F110" s="94">
        <v>877799</v>
      </c>
      <c r="G110" s="21"/>
      <c r="H110" s="20">
        <v>95</v>
      </c>
      <c r="I110" s="190">
        <v>656207</v>
      </c>
      <c r="J110" s="190">
        <v>892146</v>
      </c>
      <c r="K110" s="190">
        <v>745643</v>
      </c>
      <c r="L110" s="190">
        <v>622112</v>
      </c>
      <c r="M110" s="190">
        <v>745643</v>
      </c>
      <c r="N110" s="190">
        <v>892146</v>
      </c>
      <c r="O110" s="21"/>
    </row>
    <row r="111" spans="1:15" ht="15" x14ac:dyDescent="0.25">
      <c r="A111">
        <v>96</v>
      </c>
      <c r="B111" s="194">
        <v>653326</v>
      </c>
      <c r="C111" s="194">
        <v>829425</v>
      </c>
      <c r="D111" s="194">
        <v>617664</v>
      </c>
      <c r="E111" s="194">
        <v>742307</v>
      </c>
      <c r="F111" s="94">
        <v>888395</v>
      </c>
      <c r="G111" s="21"/>
      <c r="H111" s="20">
        <v>96</v>
      </c>
      <c r="I111" s="190">
        <v>664145</v>
      </c>
      <c r="J111" s="190">
        <v>902546</v>
      </c>
      <c r="K111" s="190">
        <v>754335</v>
      </c>
      <c r="L111" s="190">
        <v>629364</v>
      </c>
      <c r="M111" s="190">
        <v>754335</v>
      </c>
      <c r="N111" s="190">
        <v>902546</v>
      </c>
      <c r="O111" s="21"/>
    </row>
  </sheetData>
  <sortState xmlns:xlrd2="http://schemas.microsoft.com/office/spreadsheetml/2017/richdata2" ref="A7:C33">
    <sortCondition ref="B7:B33"/>
  </sortState>
  <mergeCells count="1">
    <mergeCell ref="E1:E2"/>
  </mergeCells>
  <dataValidations disablePrompts="1" count="1">
    <dataValidation type="list" allowBlank="1" showInputMessage="1" showErrorMessage="1" sqref="C7:C14 J14" xr:uid="{00000000-0002-0000-0300-000000000000}">
      <formula1>#REF!</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11</vt:i4>
      </vt:variant>
    </vt:vector>
  </HeadingPairs>
  <TitlesOfParts>
    <vt:vector size="16" baseType="lpstr">
      <vt:lpstr>Toelichting</vt:lpstr>
      <vt:lpstr>Deelnemerslijst</vt:lpstr>
      <vt:lpstr>Personeel</vt:lpstr>
      <vt:lpstr>Budget</vt:lpstr>
      <vt:lpstr>hulpsheets</vt:lpstr>
      <vt:lpstr>Budget!Afdrukbereik</vt:lpstr>
      <vt:lpstr>Deelnemerslijst!Afdrukbereik</vt:lpstr>
      <vt:lpstr>Personeel!Afdrukbereik</vt:lpstr>
      <vt:lpstr>Costs</vt:lpstr>
      <vt:lpstr>NFU</vt:lpstr>
      <vt:lpstr>Overig</vt:lpstr>
      <vt:lpstr>Ruling</vt:lpstr>
      <vt:lpstr>Tabel_NFU</vt:lpstr>
      <vt:lpstr>Tabel_VSNU</vt:lpstr>
      <vt:lpstr>Type_organisation</vt:lpstr>
      <vt:lpstr>VSNU</vt:lpstr>
    </vt:vector>
  </TitlesOfParts>
  <Company>ZonMw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Hermans</dc:creator>
  <cp:lastModifiedBy>Leon Giesen</cp:lastModifiedBy>
  <cp:lastPrinted>2022-12-13T12:28:08Z</cp:lastPrinted>
  <dcterms:created xsi:type="dcterms:W3CDTF">2019-11-05T07:53:06Z</dcterms:created>
  <dcterms:modified xsi:type="dcterms:W3CDTF">2024-03-26T13:01:30Z</dcterms:modified>
</cp:coreProperties>
</file>