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Documents\ZonMw\Formats\Begrotingen\NFU2023\"/>
    </mc:Choice>
  </mc:AlternateContent>
  <xr:revisionPtr revIDLastSave="0" documentId="13_ncr:1_{25A930CE-25DF-4C09-9236-0BA81B9AD4CE}" xr6:coauthVersionLast="47" xr6:coauthVersionMax="47" xr10:uidLastSave="{00000000-0000-0000-0000-000000000000}"/>
  <workbookProtection workbookAlgorithmName="SHA-512" workbookHashValue="apEOud0Yo3DJ/c7msxsUKcew6si8Q9IUyNycjFbBrjPsICdURoduexp/+ewK7IxkKtB2gGgc4HHsmYrGn/aqfQ==" workbookSaltValue="elCaC53bDp1qB0o/cLDOAg==" workbookSpinCount="100000" lockStructure="1"/>
  <bookViews>
    <workbookView xWindow="-120" yWindow="-120" windowWidth="29040" windowHeight="15840" tabRatio="599" activeTab="3" xr2:uid="{00000000-000D-0000-FFFF-FFFF00000000}"/>
  </bookViews>
  <sheets>
    <sheet name="Explanation" sheetId="9" r:id="rId1"/>
    <sheet name="Participant list" sheetId="8" r:id="rId2"/>
    <sheet name="Staff" sheetId="1" r:id="rId3"/>
    <sheet name="Budget" sheetId="2" r:id="rId4"/>
    <sheet name="hulpsheets" sheetId="5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3">Budget!$A$1:$I$108</definedName>
    <definedName name="_xlnm.Print_Area" localSheetId="1">'Participant list'!$A$1:$J$25</definedName>
    <definedName name="_xlnm.Print_Area" localSheetId="2">Staff!$A$1:$L$41</definedName>
    <definedName name="Costs" localSheetId="0">[1]hulpsheets!$J$1:$J$9</definedName>
    <definedName name="Costs" localSheetId="1">[2]hulpsheets!$J$1:$J$9</definedName>
    <definedName name="Costs">hulpsheets!$J$1:$J$9</definedName>
    <definedName name="costs2">[3]hulpsheets!$J$1:$J$9</definedName>
    <definedName name="NFU">hulpsheets!$C$1:$C$6</definedName>
    <definedName name="organisation" localSheetId="0">[1]Budget!$B$5:$B$14</definedName>
    <definedName name="organisation" localSheetId="1">[2]Budget!$B$5:$B$14</definedName>
    <definedName name="organisation">Budget!#REF!</definedName>
    <definedName name="Other">hulpsheets!$E$1:$E$2</definedName>
    <definedName name="Ruling" localSheetId="0">[1]hulpsheets!$A$1:$A$3</definedName>
    <definedName name="Ruling" localSheetId="1">[4]hulpsheets!$A$1:$A$3</definedName>
    <definedName name="Ruling">hulpsheets!$A$1:$A$3</definedName>
    <definedName name="Tabel_NFU" localSheetId="0">[1]hulpsheets!$H$14:$N$110</definedName>
    <definedName name="Tabel_NFU" localSheetId="1">[4]hulpsheets!$H$14:$N$110</definedName>
    <definedName name="Tabel_NFU">hulpsheets!$H$14:$N$110</definedName>
    <definedName name="Tabel_VSNU" localSheetId="0">[1]hulpsheets!$A$14:$F$110</definedName>
    <definedName name="Tabel_VSNU" localSheetId="1">[4]hulpsheets!$A$14:$F$110</definedName>
    <definedName name="Tabel_VSNU">hulpsheets!$A$14:$F$110</definedName>
    <definedName name="Type_organisation">hulpsheets!$H$1:$H$4</definedName>
    <definedName name="VSNU">hulpsheets!$D$1:$D$5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8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F6" i="8"/>
  <c r="F7" i="8"/>
  <c r="F9" i="8"/>
  <c r="F10" i="8"/>
  <c r="F11" i="8"/>
  <c r="F12" i="8"/>
  <c r="F13" i="8"/>
  <c r="F14" i="8"/>
  <c r="F15" i="8"/>
  <c r="F16" i="8"/>
  <c r="F17" i="8"/>
  <c r="F18" i="8"/>
  <c r="F19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5" i="8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G21" i="1"/>
  <c r="J21" i="1" s="1"/>
  <c r="M21" i="1" s="1"/>
  <c r="G20" i="1"/>
  <c r="J20" i="1" s="1"/>
  <c r="M20" i="1" s="1"/>
  <c r="F20" i="2" s="1"/>
  <c r="G19" i="1"/>
  <c r="J19" i="1" s="1"/>
  <c r="M19" i="1" s="1"/>
  <c r="F19" i="2" s="1"/>
  <c r="G18" i="1"/>
  <c r="J18" i="1" s="1"/>
  <c r="M18" i="1" s="1"/>
  <c r="F18" i="2" s="1"/>
  <c r="G17" i="1"/>
  <c r="J17" i="1" s="1"/>
  <c r="G16" i="1"/>
  <c r="J16" i="1" s="1"/>
  <c r="M16" i="1" s="1"/>
  <c r="F16" i="2" s="1"/>
  <c r="G15" i="1"/>
  <c r="J15" i="1" s="1"/>
  <c r="M15" i="1" s="1"/>
  <c r="F15" i="2" s="1"/>
  <c r="G14" i="1"/>
  <c r="J14" i="1" s="1"/>
  <c r="G13" i="1"/>
  <c r="J13" i="1" s="1"/>
  <c r="M13" i="1" s="1"/>
  <c r="F13" i="2" s="1"/>
  <c r="G12" i="1"/>
  <c r="J12" i="1" s="1"/>
  <c r="M12" i="1" s="1"/>
  <c r="F12" i="2" s="1"/>
  <c r="G11" i="1"/>
  <c r="J11" i="1" s="1"/>
  <c r="M11" i="1" s="1"/>
  <c r="F11" i="2" s="1"/>
  <c r="G10" i="1"/>
  <c r="J10" i="1" s="1"/>
  <c r="M10" i="1" s="1"/>
  <c r="F10" i="2" s="1"/>
  <c r="G9" i="1"/>
  <c r="J9" i="1" s="1"/>
  <c r="M9" i="1" s="1"/>
  <c r="F9" i="2" s="1"/>
  <c r="G8" i="1"/>
  <c r="J8" i="1" s="1"/>
  <c r="G7" i="1"/>
  <c r="J7" i="1" s="1"/>
  <c r="M41" i="1"/>
  <c r="F36" i="2" s="1"/>
  <c r="M40" i="1"/>
  <c r="F35" i="2" s="1"/>
  <c r="M39" i="1"/>
  <c r="F34" i="2" s="1"/>
  <c r="M38" i="1"/>
  <c r="F33" i="2" s="1"/>
  <c r="M37" i="1"/>
  <c r="F32" i="2" s="1"/>
  <c r="M36" i="1"/>
  <c r="F31" i="2" s="1"/>
  <c r="M35" i="1"/>
  <c r="F30" i="2" s="1"/>
  <c r="M34" i="1"/>
  <c r="F29" i="2" s="1"/>
  <c r="M33" i="1"/>
  <c r="F28" i="2" s="1"/>
  <c r="M32" i="1"/>
  <c r="F27" i="2" s="1"/>
  <c r="M31" i="1"/>
  <c r="F26" i="2" s="1"/>
  <c r="M30" i="1"/>
  <c r="F25" i="2" s="1"/>
  <c r="M29" i="1"/>
  <c r="F24" i="2" s="1"/>
  <c r="M28" i="1"/>
  <c r="F23" i="2" s="1"/>
  <c r="M27" i="1"/>
  <c r="F22" i="2" s="1"/>
  <c r="D5" i="8" l="1"/>
  <c r="G5" i="8" s="1"/>
  <c r="H17" i="8"/>
  <c r="H16" i="8"/>
  <c r="D8" i="8"/>
  <c r="G8" i="8" s="1"/>
  <c r="H14" i="8"/>
  <c r="H11" i="8"/>
  <c r="H12" i="8"/>
  <c r="H5" i="8"/>
  <c r="H8" i="8"/>
  <c r="D6" i="8"/>
  <c r="G6" i="8" s="1"/>
  <c r="H13" i="8"/>
  <c r="H10" i="8"/>
  <c r="H9" i="8"/>
  <c r="D11" i="8"/>
  <c r="G11" i="8" s="1"/>
  <c r="H19" i="8"/>
  <c r="D7" i="8"/>
  <c r="H15" i="8"/>
  <c r="D17" i="8"/>
  <c r="G17" i="8" s="1"/>
  <c r="D16" i="8"/>
  <c r="G16" i="8" s="1"/>
  <c r="D14" i="8"/>
  <c r="G14" i="8" s="1"/>
  <c r="D13" i="8"/>
  <c r="G13" i="8" s="1"/>
  <c r="D10" i="8"/>
  <c r="G10" i="8" s="1"/>
  <c r="H18" i="8"/>
  <c r="D19" i="8"/>
  <c r="G19" i="8" s="1"/>
  <c r="D18" i="8"/>
  <c r="G18" i="8" s="1"/>
  <c r="D15" i="8"/>
  <c r="G15" i="8" s="1"/>
  <c r="D12" i="8"/>
  <c r="G12" i="8" s="1"/>
  <c r="D9" i="8"/>
  <c r="G9" i="8" s="1"/>
  <c r="H7" i="8"/>
  <c r="H6" i="8"/>
  <c r="E20" i="8"/>
  <c r="F20" i="8"/>
  <c r="K21" i="1"/>
  <c r="K20" i="1"/>
  <c r="K19" i="1"/>
  <c r="K18" i="1"/>
  <c r="K17" i="1"/>
  <c r="M17" i="1" s="1"/>
  <c r="F17" i="2" s="1"/>
  <c r="K16" i="1"/>
  <c r="K15" i="1"/>
  <c r="K13" i="1"/>
  <c r="K12" i="1"/>
  <c r="K11" i="1"/>
  <c r="K10" i="1"/>
  <c r="I16" i="8" l="1"/>
  <c r="I17" i="8"/>
  <c r="I5" i="8"/>
  <c r="I14" i="8"/>
  <c r="I15" i="8"/>
  <c r="I8" i="8"/>
  <c r="I11" i="8"/>
  <c r="I18" i="8"/>
  <c r="I12" i="8"/>
  <c r="I10" i="8"/>
  <c r="I9" i="8"/>
  <c r="D20" i="8"/>
  <c r="G7" i="8"/>
  <c r="G20" i="8" s="1"/>
  <c r="I13" i="8"/>
  <c r="H20" i="8"/>
  <c r="I19" i="8"/>
  <c r="I6" i="8"/>
  <c r="K7" i="1"/>
  <c r="M7" i="1" s="1"/>
  <c r="F7" i="2" s="1"/>
  <c r="F21" i="2"/>
  <c r="I7" i="8" l="1"/>
  <c r="I20" i="8" s="1"/>
  <c r="K9" i="1"/>
  <c r="K14" i="1"/>
  <c r="K8" i="1"/>
  <c r="M8" i="1" s="1"/>
  <c r="F8" i="2" s="1"/>
  <c r="G84" i="2"/>
  <c r="F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58" i="2"/>
  <c r="F58" i="2"/>
  <c r="G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H7" i="2"/>
  <c r="H84" i="2" l="1"/>
  <c r="G88" i="2"/>
  <c r="H8" i="2"/>
  <c r="M14" i="1"/>
  <c r="F14" i="2" s="1"/>
  <c r="H14" i="2" s="1"/>
  <c r="H58" i="2"/>
  <c r="F37" i="2" l="1"/>
  <c r="F86" i="2" s="1"/>
  <c r="H37" i="2"/>
  <c r="H90" i="2" s="1"/>
</calcChain>
</file>

<file path=xl/sharedStrings.xml><?xml version="1.0" encoding="utf-8"?>
<sst xmlns="http://schemas.openxmlformats.org/spreadsheetml/2006/main" count="273" uniqueCount="166">
  <si>
    <t>Specification staff</t>
  </si>
  <si>
    <t>1.a Staff costs (based on salary scale)</t>
  </si>
  <si>
    <t>nr</t>
  </si>
  <si>
    <t>Function</t>
  </si>
  <si>
    <t>Activity / Actions</t>
  </si>
  <si>
    <t>% fte (for the project)</t>
  </si>
  <si>
    <t>Months</t>
  </si>
  <si>
    <t>Salary costs</t>
  </si>
  <si>
    <t>to be specified</t>
  </si>
  <si>
    <t>1.b Staff costs (based on hourly rate)</t>
  </si>
  <si>
    <t>The hourly rate should be acceptable, reasonable and fair</t>
  </si>
  <si>
    <t>Hourly rate</t>
  </si>
  <si>
    <t>number of hours</t>
  </si>
  <si>
    <t>Organisation</t>
  </si>
  <si>
    <t>Type of organisation</t>
  </si>
  <si>
    <t>Staff costs</t>
  </si>
  <si>
    <t>Costs</t>
  </si>
  <si>
    <t>Own contribution / 3rd party co-funding</t>
  </si>
  <si>
    <t>Requested budget ZonMw</t>
  </si>
  <si>
    <r>
      <t xml:space="preserve">Function </t>
    </r>
    <r>
      <rPr>
        <b/>
        <sz val="8"/>
        <color indexed="8"/>
        <rFont val="Arial"/>
        <family val="2"/>
      </rPr>
      <t>(will be filled based on "staff"sheet)</t>
    </r>
  </si>
  <si>
    <t>Remarks</t>
  </si>
  <si>
    <t>Organisation (dropdown menu)</t>
  </si>
  <si>
    <t>Material, equipment &amp; consumer goods (itemised)</t>
  </si>
  <si>
    <t/>
  </si>
  <si>
    <t>Other costs (itemised)</t>
  </si>
  <si>
    <t>Total costs project</t>
  </si>
  <si>
    <t>Own contribution / co-funding</t>
  </si>
  <si>
    <t>Additional explanation for budget</t>
  </si>
  <si>
    <t>Receiving organisation</t>
  </si>
  <si>
    <t>Name:</t>
  </si>
  <si>
    <t>Function:</t>
  </si>
  <si>
    <t>E-mail adres:</t>
  </si>
  <si>
    <t>Date:</t>
  </si>
  <si>
    <t>NFU</t>
  </si>
  <si>
    <t>VSNU</t>
  </si>
  <si>
    <t>Other</t>
  </si>
  <si>
    <t>Function/Scale</t>
  </si>
  <si>
    <t>Promovendus</t>
  </si>
  <si>
    <t>(Arts) onderzoeker</t>
  </si>
  <si>
    <t>Overig WP</t>
  </si>
  <si>
    <t>Salarisaanvraag</t>
  </si>
  <si>
    <t>PostDoc</t>
  </si>
  <si>
    <t>Sr.wet. Medewerker</t>
  </si>
  <si>
    <t>Aantal maanden</t>
  </si>
  <si>
    <t>DAEB Format</t>
  </si>
  <si>
    <t>Implementation</t>
  </si>
  <si>
    <t>FAIRness</t>
  </si>
  <si>
    <t>Standardisation (SNOMED, LOINC, etc.)</t>
  </si>
  <si>
    <t>Benchfee</t>
  </si>
  <si>
    <t>Outsourcing</t>
  </si>
  <si>
    <t>Advice</t>
  </si>
  <si>
    <t>Others, please specify in description</t>
  </si>
  <si>
    <t>Gross salary, 40% increment (for Other ruling only)</t>
  </si>
  <si>
    <t>Overhead %  (for Other ruling only)</t>
  </si>
  <si>
    <t>Monthly Gross salary (for Other ruling only)</t>
  </si>
  <si>
    <t>Function / Name</t>
  </si>
  <si>
    <t>Gross salary - based on table / 1 FTE</t>
  </si>
  <si>
    <t>NFU / VSNU member / other staff ruling</t>
  </si>
  <si>
    <t>TOTAL REQUESTED BUDGET ZONMW</t>
  </si>
  <si>
    <t>Data stewardship</t>
  </si>
  <si>
    <t>Open Access publication</t>
  </si>
  <si>
    <t>NWP-MBO</t>
  </si>
  <si>
    <t>NWP-HBO</t>
  </si>
  <si>
    <t>NWP-Academisch</t>
  </si>
  <si>
    <t>A</t>
  </si>
  <si>
    <t>B</t>
  </si>
  <si>
    <t>C</t>
  </si>
  <si>
    <t>D</t>
  </si>
  <si>
    <t>Promovendus / PostDoc / (Arts) onderzoeker / NWP-M / NWP-H / NWP-Ac</t>
  </si>
  <si>
    <t>Promovendus / Sr.wet. Medewerker / NWP-M / NWP-H / NWP-Ac</t>
  </si>
  <si>
    <t>E</t>
  </si>
  <si>
    <t>etc</t>
  </si>
  <si>
    <t>F</t>
  </si>
  <si>
    <t>G</t>
  </si>
  <si>
    <t>K</t>
  </si>
  <si>
    <t>L</t>
  </si>
  <si>
    <t>M</t>
  </si>
  <si>
    <t xml:space="preserve">https://projectnet.zonmw.nl/ </t>
  </si>
  <si>
    <t>https://mijn.zonmw.nl/</t>
  </si>
  <si>
    <t>Instruction ZonMw Budgetformat</t>
  </si>
  <si>
    <t>Make sure that you are aware of the specific call information</t>
  </si>
  <si>
    <t>Note: only the YELLOW fields are editable, BLUE cells are locked / hidden</t>
  </si>
  <si>
    <t>Decide if you should use part 1a or part 1 b</t>
  </si>
  <si>
    <t>Part 1a - based on salary scales - VSNU / NFU or other</t>
  </si>
  <si>
    <t xml:space="preserve">Fill in the name of the function of the staff costs, 1 name / function per row. If there are not enough rows, please combine functions that have the same duration. </t>
  </si>
  <si>
    <t>Decide on the; VSNU, NFU or other</t>
  </si>
  <si>
    <t>Select the right applicable function</t>
  </si>
  <si>
    <t>For part 1a:</t>
  </si>
  <si>
    <t>Part 1b - based upon an hourly tariff (the tariff calculation should be acceptable, reasonable and fair - to be approved by ZonMw)</t>
  </si>
  <si>
    <t>Fill in the staff's name / function, 1 name / function per row (column B)</t>
  </si>
  <si>
    <t>Specify additional details regarding the (project)activities the staff will perform during the project (column C)</t>
  </si>
  <si>
    <t>For part 1b:</t>
  </si>
  <si>
    <t>Continue with filling the budget sheet</t>
  </si>
  <si>
    <t>Personel costs in the budget sheet</t>
  </si>
  <si>
    <t>All personnel costst are replicated in the 'budget' sheet in the cells intented for that purpose</t>
  </si>
  <si>
    <t>Add (additional) remarks to the replicated personnel costs if applicable in column D</t>
  </si>
  <si>
    <t>Add, if applicable, the own contribution of the project participant or any cofunding by third parties in column G</t>
  </si>
  <si>
    <t>Material, equipment and consumables (specified)</t>
  </si>
  <si>
    <t>Add, if applicable, any additional remarks in column D</t>
  </si>
  <si>
    <r>
      <t>Select in column E the right organisation that will bear the costs (based upon the dropdown menu).</t>
    </r>
    <r>
      <rPr>
        <b/>
        <sz val="10"/>
        <color theme="1"/>
        <rFont val="Arial"/>
        <family val="2"/>
      </rPr>
      <t xml:space="preserve"> </t>
    </r>
  </si>
  <si>
    <t>Please fill in the costs (based upon a purchase order or calculation) in column F</t>
  </si>
  <si>
    <t>Other costs</t>
  </si>
  <si>
    <t>Add the description of the required other costs of the project in column C</t>
  </si>
  <si>
    <t>Select the right cost type (based upon the dropdown menu) in column D</t>
  </si>
  <si>
    <t>Extra explanation field in budget</t>
  </si>
  <si>
    <t>Potentially any additional explanations or remarks can be placed here</t>
  </si>
  <si>
    <t>Check if the calculations are correct</t>
  </si>
  <si>
    <t>If not, please check if all specified costs / items are linked to the participant bearing the costs and make changes if necessary</t>
  </si>
  <si>
    <t>Finalising the budget</t>
  </si>
  <si>
    <t xml:space="preserve">Fill in the requested contact details, so that if there are any questions, the ZonMw staff can contact the right persons to adress these questions. </t>
  </si>
  <si>
    <t>in order to combine and upload the file(s) with the grant application, if the application is done in</t>
  </si>
  <si>
    <t>OR</t>
  </si>
  <si>
    <t>Upload the complete budgetfile to the applicationportal when using</t>
  </si>
  <si>
    <t>Description</t>
  </si>
  <si>
    <t>Interest group</t>
  </si>
  <si>
    <t>Area Health Autority (GGD)</t>
  </si>
  <si>
    <t>Mental Health Care</t>
  </si>
  <si>
    <t>University of Applied sciences (HBO)</t>
  </si>
  <si>
    <t>Post-secondary vocational education (MBO)</t>
  </si>
  <si>
    <t>Government organisation</t>
  </si>
  <si>
    <t>Other company</t>
  </si>
  <si>
    <t>Other research organisation</t>
  </si>
  <si>
    <t>University Medical Center</t>
  </si>
  <si>
    <t>University</t>
  </si>
  <si>
    <t>Hospital</t>
  </si>
  <si>
    <t>Print both staff and budget in pdf-format, or save both sheets as pdf-file, and sign it</t>
  </si>
  <si>
    <t>Approval and signature financial responsible receiving organisation</t>
  </si>
  <si>
    <t>Tabel 01/7/2022</t>
  </si>
  <si>
    <t>Summary</t>
  </si>
  <si>
    <t>Name Organisation</t>
  </si>
  <si>
    <t>Total requested budget ZonMw</t>
  </si>
  <si>
    <t>SUBTOTAL</t>
  </si>
  <si>
    <t>DAEB-activity?</t>
  </si>
  <si>
    <t>* please make sure that a detailed calculation can be presented when requested by ZonMw</t>
  </si>
  <si>
    <t>If there is a collaboration, please fill in the costs of all parties at all cost categories.</t>
  </si>
  <si>
    <t>If there is an assignment, enter the costs of the client in the other cost category (the contractor sends an invoice).</t>
  </si>
  <si>
    <t>Yes</t>
  </si>
  <si>
    <t>No</t>
  </si>
  <si>
    <t>Check the call text to review the situation or call ZonMw for more clarity.</t>
  </si>
  <si>
    <t>As soon as patient inclusion is mentioned, enter the number, amount per number and total.</t>
  </si>
  <si>
    <t>Continue your budget application with filling the "staff" sheet</t>
  </si>
  <si>
    <t>Start your budget application with filling the "Participant List" sheet</t>
  </si>
  <si>
    <t>H</t>
  </si>
  <si>
    <t>I</t>
  </si>
  <si>
    <t>J</t>
  </si>
  <si>
    <t>Total costs</t>
  </si>
  <si>
    <t xml:space="preserve">Specify the amount of months the staff will work on the project </t>
  </si>
  <si>
    <t xml:space="preserve">Specify the FTE% of the specific staff members </t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</si>
  <si>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applicable to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gross salary of the staff members (column H - is editable)</t>
    </r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</si>
  <si>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fill in when you've selected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overhead% if applicable (column L - is editable)</t>
    </r>
  </si>
  <si>
    <t>Provide the 'all-in hourly tariff' including VAT (if applicable) (Column K)</t>
  </si>
  <si>
    <t>Provide the amount of hours that will be spend on the specified project activities (column L)</t>
  </si>
  <si>
    <t>M7 of staff is equal to F7 of budget</t>
  </si>
  <si>
    <t>M8 of staff is equal to F8 of budget</t>
  </si>
  <si>
    <t>M27 of staff is equal to F27 of budget</t>
  </si>
  <si>
    <t>M28 of staff is equal to F28 of budget</t>
  </si>
  <si>
    <t>A collaboration between beneficiaries is when each projectpartner specifies and realises their own project costs in this budget form.</t>
  </si>
  <si>
    <t>When a beneficiary hires a third party to realise a part of the project activities this is considered an assignment. The beneficiary declares the costs. The third part sends the beneficiary an invoice.</t>
  </si>
  <si>
    <t>The third party is not part of the agreement between ZonMw and the project's beneficiaries.</t>
  </si>
  <si>
    <t>E.g. As soon as the collective agreement for hospitals is used, for example, select 'Other' at 'Organisation' and calculate the index suspension based on the duration yourself.</t>
  </si>
  <si>
    <r>
      <t>Check in column E the right organisation that will bear the personnel costs (based upon the dropdown menu).</t>
    </r>
    <r>
      <rPr>
        <b/>
        <sz val="10"/>
        <color theme="1"/>
        <rFont val="Arial"/>
        <family val="2"/>
      </rPr>
      <t xml:space="preserve"> Note! If you see no organisations, please check if the "Staff" sheet is filled in correctly</t>
    </r>
  </si>
  <si>
    <t>Add the description of the required materials, equipment or consumables of the project in column B</t>
  </si>
  <si>
    <t xml:space="preserve">The number specified as "total requested budget ZonMw" should be the same as "total costs'' minus "own contribution / cofunding". </t>
  </si>
  <si>
    <t>Additional Remarks</t>
  </si>
  <si>
    <t>Type of costs (dropdown menu)</t>
  </si>
  <si>
    <t>Tabel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</si>
</sst>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  <numFmt numFmtId="168" formatCode="_ [$€-413]\ * #,##0.00_ ;_ [$€-413]\ * \-#,##0.00_ ;_ [$€-413]\ * &quot;-&quot;??_ ;_ @_ "/>
  </numFmts>
  <fonts count="27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 val="singleAccounting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275">
    <xf numFmtId="0" fontId="0" fillId="0" borderId="0" xfId="0"/>
    <xf numFmtId="165" fontId="5" fillId="2" borderId="3" xfId="3" applyNumberFormat="1" applyFont="1" applyFill="1" applyBorder="1" applyAlignment="1" applyProtection="1">
      <alignment horizontal="left" vertical="top"/>
      <protection hidden="1"/>
    </xf>
    <xf numFmtId="165" fontId="5" fillId="2" borderId="4" xfId="3" applyNumberFormat="1" applyFont="1" applyFill="1" applyBorder="1" applyAlignment="1" applyProtection="1">
      <alignment horizontal="left" vertical="top"/>
      <protection hidden="1"/>
    </xf>
    <xf numFmtId="165" fontId="5" fillId="2" borderId="2" xfId="3" applyNumberFormat="1" applyFont="1" applyFill="1" applyBorder="1" applyAlignment="1" applyProtection="1">
      <alignment horizontal="left" vertical="top"/>
      <protection hidden="1"/>
    </xf>
    <xf numFmtId="165" fontId="5" fillId="2" borderId="6" xfId="3" applyNumberFormat="1" applyFont="1" applyFill="1" applyBorder="1" applyAlignment="1" applyProtection="1">
      <alignment horizontal="left" vertical="top"/>
      <protection hidden="1"/>
    </xf>
    <xf numFmtId="165" fontId="5" fillId="2" borderId="8" xfId="3" applyNumberFormat="1" applyFont="1" applyFill="1" applyBorder="1" applyAlignment="1" applyProtection="1">
      <alignment horizontal="left" vertical="top"/>
      <protection hidden="1"/>
    </xf>
    <xf numFmtId="165" fontId="5" fillId="2" borderId="9" xfId="3" applyNumberFormat="1" applyFont="1" applyFill="1" applyBorder="1" applyAlignment="1" applyProtection="1">
      <alignment horizontal="left" vertical="top"/>
      <protection hidden="1"/>
    </xf>
    <xf numFmtId="166" fontId="5" fillId="2" borderId="14" xfId="2" applyNumberFormat="1" applyFill="1" applyBorder="1" applyAlignment="1" applyProtection="1">
      <alignment horizontal="left" vertical="top"/>
      <protection hidden="1"/>
    </xf>
    <xf numFmtId="166" fontId="5" fillId="2" borderId="6" xfId="2" applyNumberFormat="1" applyFill="1" applyBorder="1" applyAlignment="1" applyProtection="1">
      <alignment horizontal="left" vertical="top"/>
      <protection hidden="1"/>
    </xf>
    <xf numFmtId="166" fontId="5" fillId="2" borderId="9" xfId="2" applyNumberFormat="1" applyFill="1" applyBorder="1" applyAlignment="1" applyProtection="1">
      <alignment horizontal="left" vertical="top"/>
      <protection hidden="1"/>
    </xf>
    <xf numFmtId="44" fontId="4" fillId="2" borderId="30" xfId="0" applyNumberFormat="1" applyFont="1" applyFill="1" applyBorder="1" applyAlignment="1" applyProtection="1">
      <alignment wrapText="1"/>
      <protection hidden="1"/>
    </xf>
    <xf numFmtId="44" fontId="4" fillId="2" borderId="30" xfId="0" applyNumberFormat="1" applyFont="1" applyFill="1" applyBorder="1" applyProtection="1">
      <protection hidden="1"/>
    </xf>
    <xf numFmtId="44" fontId="4" fillId="2" borderId="35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Protection="1">
      <protection hidden="1"/>
    </xf>
    <xf numFmtId="44" fontId="15" fillId="2" borderId="24" xfId="0" applyNumberFormat="1" applyFont="1" applyFill="1" applyBorder="1" applyAlignment="1" applyProtection="1">
      <alignment wrapText="1"/>
      <protection hidden="1"/>
    </xf>
    <xf numFmtId="44" fontId="15" fillId="2" borderId="24" xfId="0" applyNumberFormat="1" applyFont="1" applyFill="1" applyBorder="1" applyProtection="1">
      <protection hidden="1"/>
    </xf>
    <xf numFmtId="44" fontId="10" fillId="2" borderId="23" xfId="0" applyNumberFormat="1" applyFont="1" applyFill="1" applyBorder="1" applyAlignment="1" applyProtection="1">
      <alignment wrapText="1"/>
      <protection hidden="1"/>
    </xf>
    <xf numFmtId="44" fontId="10" fillId="2" borderId="23" xfId="0" applyNumberFormat="1" applyFont="1" applyFill="1" applyBorder="1" applyProtection="1">
      <protection hidden="1"/>
    </xf>
    <xf numFmtId="44" fontId="10" fillId="2" borderId="24" xfId="0" applyNumberFormat="1" applyFont="1" applyFill="1" applyBorder="1" applyProtection="1">
      <protection hidden="1"/>
    </xf>
    <xf numFmtId="44" fontId="4" fillId="2" borderId="25" xfId="0" applyNumberFormat="1" applyFont="1" applyFill="1" applyBorder="1" applyAlignment="1" applyProtection="1">
      <alignment wrapText="1"/>
      <protection hidden="1"/>
    </xf>
    <xf numFmtId="44" fontId="4" fillId="2" borderId="25" xfId="0" applyNumberFormat="1" applyFont="1" applyFill="1" applyBorder="1" applyProtection="1">
      <protection hidden="1"/>
    </xf>
    <xf numFmtId="44" fontId="4" fillId="4" borderId="25" xfId="0" applyNumberFormat="1" applyFont="1" applyFill="1" applyBorder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Alignment="1" applyProtection="1">
      <alignment horizontal="left" vertical="top"/>
      <protection hidden="1"/>
    </xf>
    <xf numFmtId="0" fontId="5" fillId="2" borderId="0" xfId="2" applyFill="1" applyAlignment="1" applyProtection="1">
      <alignment horizontal="left" vertical="top"/>
      <protection hidden="1"/>
    </xf>
    <xf numFmtId="0" fontId="5" fillId="2" borderId="27" xfId="2" applyFill="1" applyBorder="1" applyAlignment="1" applyProtection="1">
      <alignment horizontal="left" vertical="top"/>
      <protection hidden="1"/>
    </xf>
    <xf numFmtId="164" fontId="5" fillId="2" borderId="49" xfId="2" applyNumberFormat="1" applyFill="1" applyBorder="1" applyAlignment="1" applyProtection="1">
      <alignment horizontal="center" vertical="top"/>
      <protection hidden="1"/>
    </xf>
    <xf numFmtId="0" fontId="5" fillId="2" borderId="32" xfId="2" applyFill="1" applyBorder="1" applyAlignment="1" applyProtection="1">
      <alignment horizontal="left" vertical="top"/>
      <protection hidden="1"/>
    </xf>
    <xf numFmtId="164" fontId="5" fillId="2" borderId="34" xfId="2" applyNumberFormat="1" applyFill="1" applyBorder="1" applyAlignment="1" applyProtection="1">
      <alignment horizontal="center" vertical="top"/>
      <protection hidden="1"/>
    </xf>
    <xf numFmtId="0" fontId="5" fillId="2" borderId="36" xfId="2" applyFill="1" applyBorder="1" applyAlignment="1" applyProtection="1">
      <alignment horizontal="left" vertical="top"/>
      <protection hidden="1"/>
    </xf>
    <xf numFmtId="164" fontId="5" fillId="2" borderId="48" xfId="2" applyNumberFormat="1" applyFill="1" applyBorder="1" applyAlignment="1" applyProtection="1">
      <alignment horizontal="center" vertical="top"/>
      <protection hidden="1"/>
    </xf>
    <xf numFmtId="0" fontId="7" fillId="2" borderId="0" xfId="2" quotePrefix="1" applyFont="1" applyFill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/>
      <protection hidden="1"/>
    </xf>
    <xf numFmtId="0" fontId="7" fillId="2" borderId="26" xfId="2" applyFont="1" applyFill="1" applyBorder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 wrapText="1"/>
      <protection hidden="1"/>
    </xf>
    <xf numFmtId="0" fontId="7" fillId="2" borderId="11" xfId="2" applyFont="1" applyFill="1" applyBorder="1" applyAlignment="1" applyProtection="1">
      <alignment horizontal="left" vertical="top" wrapText="1"/>
      <protection hidden="1"/>
    </xf>
    <xf numFmtId="0" fontId="7" fillId="2" borderId="12" xfId="1" applyFont="1" applyFill="1" applyBorder="1" applyAlignment="1" applyProtection="1">
      <alignment horizontal="left" vertical="top"/>
      <protection hidden="1"/>
    </xf>
    <xf numFmtId="0" fontId="5" fillId="2" borderId="13" xfId="2" applyFill="1" applyBorder="1" applyAlignment="1" applyProtection="1">
      <alignment horizontal="left" vertical="top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0" fontId="5" fillId="2" borderId="17" xfId="2" applyFill="1" applyBorder="1" applyAlignment="1" applyProtection="1">
      <alignment horizontal="left" vertical="top"/>
      <protection hidden="1"/>
    </xf>
    <xf numFmtId="164" fontId="5" fillId="3" borderId="3" xfId="2" applyNumberFormat="1" applyFill="1" applyBorder="1" applyAlignment="1" applyProtection="1">
      <alignment horizontal="center" vertical="top"/>
      <protection locked="0" hidden="1"/>
    </xf>
    <xf numFmtId="164" fontId="5" fillId="3" borderId="2" xfId="2" applyNumberFormat="1" applyFill="1" applyBorder="1" applyAlignment="1" applyProtection="1">
      <alignment horizontal="center" vertical="top"/>
      <protection locked="0" hidden="1"/>
    </xf>
    <xf numFmtId="164" fontId="5" fillId="3" borderId="8" xfId="2" applyNumberFormat="1" applyFill="1" applyBorder="1" applyAlignment="1" applyProtection="1">
      <alignment horizontal="center" vertical="top"/>
      <protection locked="0" hidden="1"/>
    </xf>
    <xf numFmtId="0" fontId="0" fillId="2" borderId="18" xfId="0" applyFill="1" applyBorder="1" applyAlignment="1" applyProtection="1">
      <alignment wrapText="1"/>
      <protection hidden="1"/>
    </xf>
    <xf numFmtId="0" fontId="0" fillId="2" borderId="19" xfId="0" applyFill="1" applyBorder="1" applyAlignment="1" applyProtection="1">
      <alignment wrapText="1"/>
      <protection hidden="1"/>
    </xf>
    <xf numFmtId="0" fontId="4" fillId="2" borderId="19" xfId="0" applyFont="1" applyFill="1" applyBorder="1" applyAlignment="1" applyProtection="1">
      <alignment wrapText="1"/>
      <protection hidden="1"/>
    </xf>
    <xf numFmtId="0" fontId="0" fillId="2" borderId="19" xfId="0" applyFill="1" applyBorder="1" applyProtection="1"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0" fillId="2" borderId="21" xfId="0" applyFill="1" applyBorder="1" applyAlignment="1" applyProtection="1">
      <alignment wrapText="1"/>
      <protection hidden="1"/>
    </xf>
    <xf numFmtId="0" fontId="10" fillId="2" borderId="11" xfId="0" applyFont="1" applyFill="1" applyBorder="1" applyAlignment="1" applyProtection="1">
      <alignment vertical="top" wrapText="1"/>
      <protection hidden="1"/>
    </xf>
    <xf numFmtId="0" fontId="4" fillId="2" borderId="23" xfId="0" applyFont="1" applyFill="1" applyBorder="1" applyAlignment="1" applyProtection="1">
      <alignment wrapText="1"/>
      <protection hidden="1"/>
    </xf>
    <xf numFmtId="0" fontId="0" fillId="2" borderId="23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12" fillId="2" borderId="25" xfId="0" applyFont="1" applyFill="1" applyBorder="1" applyAlignment="1" applyProtection="1">
      <alignment horizontal="left" vertical="top" wrapText="1"/>
      <protection hidden="1"/>
    </xf>
    <xf numFmtId="0" fontId="12" fillId="2" borderId="23" xfId="0" applyFont="1" applyFill="1" applyBorder="1" applyAlignment="1" applyProtection="1">
      <alignment horizontal="left" vertical="top"/>
      <protection hidden="1"/>
    </xf>
    <xf numFmtId="0" fontId="12" fillId="2" borderId="25" xfId="0" applyFont="1" applyFill="1" applyBorder="1" applyProtection="1">
      <protection hidden="1"/>
    </xf>
    <xf numFmtId="0" fontId="10" fillId="2" borderId="22" xfId="0" applyFont="1" applyFill="1" applyBorder="1" applyProtection="1">
      <protection hidden="1"/>
    </xf>
    <xf numFmtId="0" fontId="10" fillId="2" borderId="26" xfId="0" applyFont="1" applyFill="1" applyBorder="1" applyProtection="1">
      <protection hidden="1"/>
    </xf>
    <xf numFmtId="0" fontId="10" fillId="2" borderId="11" xfId="0" applyFont="1" applyFill="1" applyBorder="1" applyAlignment="1" applyProtection="1">
      <alignment wrapText="1"/>
      <protection hidden="1"/>
    </xf>
    <xf numFmtId="0" fontId="4" fillId="2" borderId="25" xfId="0" applyFont="1" applyFill="1" applyBorder="1" applyAlignment="1" applyProtection="1">
      <alignment wrapText="1"/>
      <protection hidden="1"/>
    </xf>
    <xf numFmtId="0" fontId="0" fillId="2" borderId="25" xfId="0" applyFill="1" applyBorder="1" applyProtection="1">
      <protection hidden="1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0" fillId="2" borderId="23" xfId="0" applyFont="1" applyFill="1" applyBorder="1" applyAlignment="1" applyProtection="1">
      <alignment horizontal="left" vertical="top" wrapText="1"/>
      <protection hidden="1"/>
    </xf>
    <xf numFmtId="0" fontId="4" fillId="2" borderId="23" xfId="0" applyFont="1" applyFill="1" applyBorder="1" applyAlignment="1" applyProtection="1">
      <alignment vertical="top" wrapText="1"/>
      <protection hidden="1"/>
    </xf>
    <xf numFmtId="0" fontId="0" fillId="2" borderId="26" xfId="0" applyFill="1" applyBorder="1" applyAlignment="1" applyProtection="1">
      <alignment vertical="top"/>
      <protection hidden="1"/>
    </xf>
    <xf numFmtId="0" fontId="0" fillId="2" borderId="25" xfId="0" applyFill="1" applyBorder="1" applyAlignment="1" applyProtection="1">
      <alignment vertical="top"/>
      <protection hidden="1"/>
    </xf>
    <xf numFmtId="0" fontId="10" fillId="2" borderId="11" xfId="0" applyFont="1" applyFill="1" applyBorder="1" applyAlignment="1" applyProtection="1">
      <alignment vertical="top"/>
      <protection hidden="1"/>
    </xf>
    <xf numFmtId="0" fontId="4" fillId="2" borderId="23" xfId="0" applyFont="1" applyFill="1" applyBorder="1" applyAlignment="1" applyProtection="1">
      <alignment vertical="top"/>
      <protection hidden="1"/>
    </xf>
    <xf numFmtId="44" fontId="10" fillId="2" borderId="24" xfId="0" applyNumberFormat="1" applyFont="1" applyFill="1" applyBorder="1" applyAlignment="1" applyProtection="1">
      <alignment wrapText="1"/>
      <protection hidden="1"/>
    </xf>
    <xf numFmtId="0" fontId="12" fillId="2" borderId="22" xfId="0" applyFont="1" applyFill="1" applyBorder="1" applyProtection="1">
      <protection hidden="1"/>
    </xf>
    <xf numFmtId="0" fontId="12" fillId="4" borderId="22" xfId="0" applyFont="1" applyFill="1" applyBorder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0" fontId="4" fillId="4" borderId="23" xfId="0" applyFont="1" applyFill="1" applyBorder="1" applyProtection="1">
      <protection hidden="1"/>
    </xf>
    <xf numFmtId="0" fontId="0" fillId="2" borderId="17" xfId="0" applyFill="1" applyBorder="1" applyAlignment="1" applyProtection="1">
      <alignment wrapText="1"/>
      <protection hidden="1"/>
    </xf>
    <xf numFmtId="0" fontId="0" fillId="2" borderId="41" xfId="0" applyFill="1" applyBorder="1" applyAlignment="1" applyProtection="1">
      <alignment wrapText="1"/>
      <protection hidden="1"/>
    </xf>
    <xf numFmtId="0" fontId="4" fillId="2" borderId="41" xfId="0" applyFont="1" applyFill="1" applyBorder="1" applyAlignment="1" applyProtection="1">
      <alignment wrapText="1"/>
      <protection hidden="1"/>
    </xf>
    <xf numFmtId="0" fontId="0" fillId="2" borderId="41" xfId="0" applyFill="1" applyBorder="1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/>
    <xf numFmtId="3" fontId="0" fillId="0" borderId="0" xfId="4" applyNumberFormat="1" applyFont="1"/>
    <xf numFmtId="0" fontId="19" fillId="0" borderId="0" xfId="0" applyFont="1" applyProtection="1">
      <protection hidden="1"/>
    </xf>
    <xf numFmtId="0" fontId="20" fillId="5" borderId="0" xfId="0" applyFont="1" applyFill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5" borderId="0" xfId="0" applyFont="1" applyFill="1" applyProtection="1">
      <protection hidden="1"/>
    </xf>
    <xf numFmtId="0" fontId="18" fillId="0" borderId="0" xfId="5" applyProtection="1">
      <protection hidden="1"/>
    </xf>
    <xf numFmtId="0" fontId="23" fillId="0" borderId="0" xfId="0" applyFont="1" applyProtection="1">
      <protection hidden="1"/>
    </xf>
    <xf numFmtId="0" fontId="14" fillId="3" borderId="16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14" fillId="3" borderId="38" xfId="0" applyFont="1" applyFill="1" applyBorder="1" applyAlignment="1" applyProtection="1">
      <alignment horizontal="left" wrapText="1"/>
      <protection locked="0"/>
    </xf>
    <xf numFmtId="165" fontId="4" fillId="3" borderId="31" xfId="0" applyNumberFormat="1" applyFont="1" applyFill="1" applyBorder="1" applyProtection="1">
      <protection locked="0"/>
    </xf>
    <xf numFmtId="49" fontId="4" fillId="3" borderId="2" xfId="0" applyNumberFormat="1" applyFont="1" applyFill="1" applyBorder="1" applyAlignment="1" applyProtection="1">
      <alignment wrapText="1"/>
      <protection locked="0"/>
    </xf>
    <xf numFmtId="44" fontId="4" fillId="3" borderId="2" xfId="0" applyNumberFormat="1" applyFont="1" applyFill="1" applyBorder="1" applyAlignment="1" applyProtection="1">
      <alignment wrapText="1"/>
      <protection locked="0"/>
    </xf>
    <xf numFmtId="44" fontId="4" fillId="3" borderId="34" xfId="0" applyNumberFormat="1" applyFont="1" applyFill="1" applyBorder="1" applyProtection="1">
      <protection locked="0"/>
    </xf>
    <xf numFmtId="49" fontId="4" fillId="3" borderId="38" xfId="0" applyNumberFormat="1" applyFont="1" applyFill="1" applyBorder="1" applyAlignment="1" applyProtection="1">
      <alignment wrapText="1"/>
      <protection locked="0"/>
    </xf>
    <xf numFmtId="44" fontId="4" fillId="3" borderId="38" xfId="0" applyNumberFormat="1" applyFont="1" applyFill="1" applyBorder="1" applyAlignment="1" applyProtection="1">
      <alignment wrapText="1"/>
      <protection locked="0"/>
    </xf>
    <xf numFmtId="44" fontId="4" fillId="3" borderId="39" xfId="0" applyNumberFormat="1" applyFont="1" applyFill="1" applyBorder="1" applyProtection="1">
      <protection locked="0"/>
    </xf>
    <xf numFmtId="0" fontId="5" fillId="3" borderId="5" xfId="2" applyFill="1" applyBorder="1" applyAlignment="1" applyProtection="1">
      <alignment horizontal="left" vertical="top"/>
      <protection locked="0"/>
    </xf>
    <xf numFmtId="0" fontId="5" fillId="3" borderId="3" xfId="2" applyFill="1" applyBorder="1" applyAlignment="1" applyProtection="1">
      <alignment horizontal="left" vertical="top"/>
      <protection locked="0"/>
    </xf>
    <xf numFmtId="1" fontId="5" fillId="3" borderId="3" xfId="2" applyNumberFormat="1" applyFill="1" applyBorder="1" applyAlignment="1" applyProtection="1">
      <alignment horizontal="left" vertical="top"/>
      <protection locked="0"/>
    </xf>
    <xf numFmtId="0" fontId="5" fillId="3" borderId="2" xfId="2" applyFill="1" applyBorder="1" applyAlignment="1" applyProtection="1">
      <alignment horizontal="left" vertical="top"/>
      <protection locked="0"/>
    </xf>
    <xf numFmtId="1" fontId="5" fillId="3" borderId="2" xfId="2" applyNumberFormat="1" applyFill="1" applyBorder="1" applyAlignment="1" applyProtection="1">
      <alignment horizontal="left" vertical="top"/>
      <protection locked="0"/>
    </xf>
    <xf numFmtId="0" fontId="5" fillId="3" borderId="8" xfId="2" applyFill="1" applyBorder="1" applyAlignment="1" applyProtection="1">
      <alignment horizontal="left" vertical="top"/>
      <protection locked="0"/>
    </xf>
    <xf numFmtId="1" fontId="5" fillId="3" borderId="8" xfId="2" applyNumberFormat="1" applyFill="1" applyBorder="1" applyAlignment="1" applyProtection="1">
      <alignment horizontal="left" vertical="top"/>
      <protection locked="0"/>
    </xf>
    <xf numFmtId="9" fontId="5" fillId="3" borderId="28" xfId="2" applyNumberFormat="1" applyFill="1" applyBorder="1" applyAlignment="1" applyProtection="1">
      <alignment horizontal="right" vertical="top"/>
      <protection locked="0"/>
    </xf>
    <xf numFmtId="9" fontId="5" fillId="3" borderId="33" xfId="2" applyNumberFormat="1" applyFill="1" applyBorder="1" applyAlignment="1" applyProtection="1">
      <alignment horizontal="right" vertical="top"/>
      <protection locked="0"/>
    </xf>
    <xf numFmtId="9" fontId="5" fillId="3" borderId="37" xfId="2" applyNumberFormat="1" applyFill="1" applyBorder="1" applyAlignment="1" applyProtection="1">
      <alignment horizontal="right" vertical="top"/>
      <protection locked="0"/>
    </xf>
    <xf numFmtId="9" fontId="5" fillId="3" borderId="3" xfId="2" applyNumberFormat="1" applyFill="1" applyBorder="1" applyAlignment="1" applyProtection="1">
      <alignment horizontal="left" vertical="top"/>
      <protection locked="0"/>
    </xf>
    <xf numFmtId="9" fontId="5" fillId="3" borderId="2" xfId="2" applyNumberFormat="1" applyFill="1" applyBorder="1" applyAlignment="1" applyProtection="1">
      <alignment horizontal="left" vertical="top"/>
      <protection locked="0"/>
    </xf>
    <xf numFmtId="9" fontId="5" fillId="3" borderId="8" xfId="2" applyNumberFormat="1" applyFill="1" applyBorder="1" applyAlignment="1" applyProtection="1">
      <alignment horizontal="left" vertical="top"/>
      <protection locked="0"/>
    </xf>
    <xf numFmtId="0" fontId="5" fillId="3" borderId="7" xfId="2" applyFill="1" applyBorder="1" applyAlignment="1" applyProtection="1">
      <alignment horizontal="left" vertical="top"/>
      <protection locked="0"/>
    </xf>
    <xf numFmtId="165" fontId="5" fillId="3" borderId="15" xfId="2" applyNumberFormat="1" applyFill="1" applyBorder="1" applyAlignment="1" applyProtection="1">
      <alignment horizontal="left" vertical="top"/>
      <protection locked="0"/>
    </xf>
    <xf numFmtId="0" fontId="5" fillId="3" borderId="16" xfId="2" applyFill="1" applyBorder="1" applyAlignment="1" applyProtection="1">
      <alignment horizontal="left" vertical="top"/>
      <protection locked="0"/>
    </xf>
    <xf numFmtId="165" fontId="5" fillId="3" borderId="5" xfId="2" applyNumberFormat="1" applyFill="1" applyBorder="1" applyAlignment="1" applyProtection="1">
      <alignment horizontal="left" vertical="top"/>
      <protection locked="0"/>
    </xf>
    <xf numFmtId="165" fontId="5" fillId="3" borderId="7" xfId="2" applyNumberFormat="1" applyFill="1" applyBorder="1" applyAlignment="1" applyProtection="1">
      <alignment horizontal="left" vertical="top"/>
      <protection locked="0"/>
    </xf>
    <xf numFmtId="0" fontId="5" fillId="3" borderId="1" xfId="2" applyFill="1" applyBorder="1" applyAlignment="1" applyProtection="1">
      <alignment horizontal="left" vertical="top"/>
      <protection locked="0"/>
    </xf>
    <xf numFmtId="0" fontId="10" fillId="2" borderId="23" xfId="0" applyFont="1" applyFill="1" applyBorder="1" applyAlignment="1" applyProtection="1">
      <alignment vertical="top" wrapText="1"/>
      <protection hidden="1"/>
    </xf>
    <xf numFmtId="0" fontId="24" fillId="2" borderId="0" xfId="6" applyFill="1"/>
    <xf numFmtId="0" fontId="5" fillId="2" borderId="43" xfId="2" applyFill="1" applyBorder="1" applyAlignment="1" applyProtection="1">
      <alignment horizontal="left" vertical="top"/>
      <protection hidden="1"/>
    </xf>
    <xf numFmtId="49" fontId="5" fillId="3" borderId="61" xfId="2" applyNumberFormat="1" applyFill="1" applyBorder="1" applyAlignment="1" applyProtection="1">
      <alignment horizontal="left" vertical="top" wrapText="1"/>
      <protection locked="0"/>
    </xf>
    <xf numFmtId="49" fontId="5" fillId="3" borderId="14" xfId="2" applyNumberFormat="1" applyFill="1" applyBorder="1" applyAlignment="1" applyProtection="1">
      <alignment horizontal="left" vertical="top"/>
      <protection locked="0"/>
    </xf>
    <xf numFmtId="168" fontId="5" fillId="2" borderId="30" xfId="3" applyNumberFormat="1" applyFont="1" applyFill="1" applyBorder="1" applyAlignment="1" applyProtection="1">
      <alignment horizontal="left" vertical="top"/>
      <protection hidden="1"/>
    </xf>
    <xf numFmtId="165" fontId="7" fillId="2" borderId="30" xfId="3" applyNumberFormat="1" applyFont="1" applyFill="1" applyBorder="1" applyAlignment="1" applyProtection="1">
      <alignment horizontal="left" vertical="top"/>
      <protection hidden="1"/>
    </xf>
    <xf numFmtId="0" fontId="5" fillId="2" borderId="35" xfId="2" applyFill="1" applyBorder="1" applyAlignment="1" applyProtection="1">
      <alignment horizontal="left" vertical="top"/>
      <protection hidden="1"/>
    </xf>
    <xf numFmtId="49" fontId="5" fillId="3" borderId="33" xfId="2" applyNumberFormat="1" applyFill="1" applyBorder="1" applyAlignment="1" applyProtection="1">
      <alignment horizontal="left" vertical="top"/>
      <protection locked="0"/>
    </xf>
    <xf numFmtId="49" fontId="5" fillId="3" borderId="6" xfId="2" applyNumberFormat="1" applyFill="1" applyBorder="1" applyAlignment="1" applyProtection="1">
      <alignment horizontal="left" vertical="top"/>
      <protection locked="0"/>
    </xf>
    <xf numFmtId="0" fontId="5" fillId="2" borderId="44" xfId="2" applyFill="1" applyBorder="1" applyAlignment="1" applyProtection="1">
      <alignment horizontal="left" vertical="top"/>
      <protection hidden="1"/>
    </xf>
    <xf numFmtId="49" fontId="5" fillId="3" borderId="37" xfId="2" applyNumberFormat="1" applyFill="1" applyBorder="1" applyAlignment="1" applyProtection="1">
      <alignment horizontal="left" vertical="top"/>
      <protection locked="0"/>
    </xf>
    <xf numFmtId="49" fontId="5" fillId="3" borderId="9" xfId="2" applyNumberFormat="1" applyFill="1" applyBorder="1" applyAlignment="1" applyProtection="1">
      <alignment horizontal="left" vertical="top"/>
      <protection locked="0"/>
    </xf>
    <xf numFmtId="165" fontId="26" fillId="2" borderId="25" xfId="3" applyNumberFormat="1" applyFont="1" applyFill="1" applyBorder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center" vertical="top"/>
      <protection hidden="1"/>
    </xf>
    <xf numFmtId="0" fontId="24" fillId="2" borderId="0" xfId="6" applyFill="1" applyAlignment="1">
      <alignment horizontal="center"/>
    </xf>
    <xf numFmtId="0" fontId="24" fillId="0" borderId="0" xfId="6" applyProtection="1">
      <protection hidden="1"/>
    </xf>
    <xf numFmtId="0" fontId="24" fillId="0" borderId="0" xfId="6"/>
    <xf numFmtId="0" fontId="5" fillId="3" borderId="28" xfId="2" applyFill="1" applyBorder="1" applyAlignment="1" applyProtection="1">
      <alignment horizontal="left" vertical="top"/>
      <protection locked="0"/>
    </xf>
    <xf numFmtId="0" fontId="5" fillId="3" borderId="33" xfId="2" applyFill="1" applyBorder="1" applyAlignment="1" applyProtection="1">
      <alignment horizontal="left" vertical="top"/>
      <protection locked="0"/>
    </xf>
    <xf numFmtId="0" fontId="5" fillId="3" borderId="37" xfId="2" applyFill="1" applyBorder="1" applyAlignment="1" applyProtection="1">
      <alignment horizontal="left" vertical="top"/>
      <protection locked="0"/>
    </xf>
    <xf numFmtId="0" fontId="5" fillId="3" borderId="34" xfId="2" applyFill="1" applyBorder="1" applyAlignment="1" applyProtection="1">
      <alignment vertical="top"/>
      <protection locked="0"/>
    </xf>
    <xf numFmtId="0" fontId="5" fillId="3" borderId="51" xfId="2" applyFill="1" applyBorder="1" applyAlignment="1" applyProtection="1">
      <alignment vertical="top"/>
      <protection locked="0"/>
    </xf>
    <xf numFmtId="0" fontId="5" fillId="3" borderId="46" xfId="2" applyFill="1" applyBorder="1" applyAlignment="1" applyProtection="1">
      <alignment vertical="top"/>
      <protection locked="0"/>
    </xf>
    <xf numFmtId="0" fontId="5" fillId="3" borderId="49" xfId="2" applyFill="1" applyBorder="1" applyAlignment="1" applyProtection="1">
      <alignment vertical="top"/>
      <protection locked="0"/>
    </xf>
    <xf numFmtId="0" fontId="7" fillId="2" borderId="22" xfId="2" applyFont="1" applyFill="1" applyBorder="1" applyAlignment="1" applyProtection="1">
      <alignment vertical="top"/>
      <protection hidden="1"/>
    </xf>
    <xf numFmtId="0" fontId="5" fillId="3" borderId="48" xfId="2" applyFill="1" applyBorder="1" applyAlignment="1" applyProtection="1">
      <alignment vertical="top"/>
      <protection locked="0"/>
    </xf>
    <xf numFmtId="0" fontId="5" fillId="3" borderId="52" xfId="2" applyFill="1" applyBorder="1" applyAlignment="1" applyProtection="1">
      <alignment vertical="top"/>
      <protection locked="0"/>
    </xf>
    <xf numFmtId="0" fontId="5" fillId="3" borderId="54" xfId="2" applyFill="1" applyBorder="1" applyAlignment="1" applyProtection="1">
      <alignment vertical="top"/>
      <protection locked="0"/>
    </xf>
    <xf numFmtId="0" fontId="0" fillId="2" borderId="47" xfId="0" applyFill="1" applyBorder="1" applyAlignment="1" applyProtection="1">
      <alignment wrapText="1"/>
      <protection hidden="1"/>
    </xf>
    <xf numFmtId="49" fontId="4" fillId="3" borderId="30" xfId="0" applyNumberFormat="1" applyFont="1" applyFill="1" applyBorder="1" applyAlignment="1" applyProtection="1">
      <alignment wrapText="1"/>
      <protection locked="0"/>
    </xf>
    <xf numFmtId="0" fontId="12" fillId="2" borderId="18" xfId="0" applyFont="1" applyFill="1" applyBorder="1" applyAlignment="1">
      <alignment vertical="top"/>
    </xf>
    <xf numFmtId="0" fontId="12" fillId="2" borderId="19" xfId="0" applyFont="1" applyFill="1" applyBorder="1"/>
    <xf numFmtId="0" fontId="1" fillId="2" borderId="19" xfId="0" applyFont="1" applyFill="1" applyBorder="1"/>
    <xf numFmtId="0" fontId="4" fillId="2" borderId="19" xfId="0" applyFont="1" applyFill="1" applyBorder="1"/>
    <xf numFmtId="0" fontId="1" fillId="2" borderId="20" xfId="0" applyFont="1" applyFill="1" applyBorder="1"/>
    <xf numFmtId="0" fontId="12" fillId="2" borderId="13" xfId="0" applyFont="1" applyFill="1" applyBorder="1" applyAlignment="1">
      <alignment vertical="top"/>
    </xf>
    <xf numFmtId="0" fontId="1" fillId="2" borderId="21" xfId="0" applyFont="1" applyFill="1" applyBorder="1"/>
    <xf numFmtId="0" fontId="4" fillId="2" borderId="13" xfId="0" applyFont="1" applyFill="1" applyBorder="1"/>
    <xf numFmtId="0" fontId="12" fillId="2" borderId="13" xfId="0" applyFont="1" applyFill="1" applyBorder="1"/>
    <xf numFmtId="0" fontId="4" fillId="2" borderId="21" xfId="0" applyFont="1" applyFill="1" applyBorder="1" applyProtection="1">
      <protection locked="0"/>
    </xf>
    <xf numFmtId="0" fontId="12" fillId="2" borderId="17" xfId="0" applyFont="1" applyFill="1" applyBorder="1"/>
    <xf numFmtId="0" fontId="4" fillId="2" borderId="41" xfId="0" applyFont="1" applyFill="1" applyBorder="1" applyProtection="1">
      <protection locked="0"/>
    </xf>
    <xf numFmtId="0" fontId="4" fillId="2" borderId="42" xfId="0" applyFont="1" applyFill="1" applyBorder="1" applyProtection="1">
      <protection locked="0"/>
    </xf>
    <xf numFmtId="0" fontId="17" fillId="0" borderId="0" xfId="0" applyFont="1" applyProtection="1">
      <protection hidden="1"/>
    </xf>
    <xf numFmtId="0" fontId="4" fillId="2" borderId="29" xfId="0" applyFont="1" applyFill="1" applyBorder="1" applyAlignment="1" applyProtection="1">
      <alignment wrapText="1"/>
      <protection hidden="1"/>
    </xf>
    <xf numFmtId="0" fontId="4" fillId="2" borderId="34" xfId="0" applyFont="1" applyFill="1" applyBorder="1" applyAlignment="1" applyProtection="1">
      <alignment wrapText="1"/>
      <protection hidden="1"/>
    </xf>
    <xf numFmtId="0" fontId="4" fillId="2" borderId="39" xfId="0" applyFont="1" applyFill="1" applyBorder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25" xfId="0" applyFill="1" applyBorder="1" applyAlignment="1" applyProtection="1">
      <alignment wrapText="1"/>
      <protection hidden="1"/>
    </xf>
    <xf numFmtId="0" fontId="0" fillId="2" borderId="20" xfId="0" applyFill="1" applyBorder="1" applyProtection="1"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21" xfId="0" applyFill="1" applyBorder="1" applyProtection="1"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14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44" fontId="10" fillId="2" borderId="0" xfId="0" applyNumberFormat="1" applyFont="1" applyFill="1" applyAlignment="1" applyProtection="1">
      <alignment wrapText="1"/>
      <protection hidden="1"/>
    </xf>
    <xf numFmtId="44" fontId="10" fillId="2" borderId="0" xfId="0" applyNumberFormat="1" applyFont="1" applyFill="1" applyProtection="1">
      <protection hidden="1"/>
    </xf>
    <xf numFmtId="44" fontId="15" fillId="2" borderId="0" xfId="0" applyNumberFormat="1" applyFont="1" applyFill="1" applyAlignment="1" applyProtection="1">
      <alignment wrapText="1"/>
      <protection hidden="1"/>
    </xf>
    <xf numFmtId="44" fontId="15" fillId="2" borderId="0" xfId="0" applyNumberFormat="1" applyFont="1" applyFill="1" applyProtection="1">
      <protection hidden="1"/>
    </xf>
    <xf numFmtId="44" fontId="4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42" xfId="0" applyFill="1" applyBorder="1" applyProtection="1">
      <protection hidden="1"/>
    </xf>
    <xf numFmtId="0" fontId="5" fillId="0" borderId="0" xfId="0" applyFont="1" applyProtection="1">
      <protection hidden="1"/>
    </xf>
    <xf numFmtId="167" fontId="5" fillId="0" borderId="56" xfId="3" applyNumberFormat="1" applyFont="1" applyBorder="1"/>
    <xf numFmtId="167" fontId="5" fillId="0" borderId="57" xfId="3" applyNumberFormat="1" applyFont="1" applyBorder="1"/>
    <xf numFmtId="167" fontId="5" fillId="0" borderId="0" xfId="3" applyNumberFormat="1" applyFont="1" applyBorder="1"/>
    <xf numFmtId="167" fontId="5" fillId="0" borderId="0" xfId="3" applyNumberFormat="1" applyFont="1"/>
    <xf numFmtId="167" fontId="5" fillId="0" borderId="58" xfId="3" applyNumberFormat="1" applyFont="1" applyBorder="1"/>
    <xf numFmtId="167" fontId="5" fillId="0" borderId="59" xfId="3" applyNumberFormat="1" applyFont="1" applyBorder="1"/>
    <xf numFmtId="167" fontId="5" fillId="0" borderId="60" xfId="3" applyNumberFormat="1" applyFont="1" applyBorder="1"/>
    <xf numFmtId="0" fontId="7" fillId="2" borderId="47" xfId="1" applyFont="1" applyFill="1" applyBorder="1" applyAlignment="1" applyProtection="1">
      <alignment horizontal="left" vertical="top" wrapText="1"/>
      <protection hidden="1"/>
    </xf>
    <xf numFmtId="0" fontId="7" fillId="2" borderId="45" xfId="1" applyFont="1" applyFill="1" applyBorder="1" applyAlignment="1" applyProtection="1">
      <alignment horizontal="left" vertical="top" wrapText="1"/>
      <protection hidden="1"/>
    </xf>
    <xf numFmtId="0" fontId="7" fillId="3" borderId="22" xfId="2" applyFont="1" applyFill="1" applyBorder="1" applyAlignment="1" applyProtection="1">
      <alignment horizontal="left" vertical="top"/>
      <protection locked="0"/>
    </xf>
    <xf numFmtId="0" fontId="7" fillId="3" borderId="23" xfId="2" applyFont="1" applyFill="1" applyBorder="1" applyAlignment="1" applyProtection="1">
      <alignment horizontal="left" vertical="top"/>
      <protection locked="0"/>
    </xf>
    <xf numFmtId="0" fontId="25" fillId="2" borderId="0" xfId="6" applyFont="1" applyFill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left" vertical="top"/>
      <protection hidden="1"/>
    </xf>
    <xf numFmtId="0" fontId="7" fillId="2" borderId="13" xfId="2" applyFont="1" applyFill="1" applyBorder="1" applyAlignment="1" applyProtection="1">
      <alignment horizontal="left" vertical="top"/>
      <protection hidden="1"/>
    </xf>
    <xf numFmtId="0" fontId="7" fillId="2" borderId="47" xfId="2" applyFont="1" applyFill="1" applyBorder="1" applyAlignment="1" applyProtection="1">
      <alignment horizontal="left" vertical="top" wrapText="1"/>
      <protection hidden="1"/>
    </xf>
    <xf numFmtId="0" fontId="7" fillId="2" borderId="45" xfId="2" applyFont="1" applyFill="1" applyBorder="1" applyAlignment="1" applyProtection="1">
      <alignment horizontal="left" vertical="top" wrapText="1"/>
      <protection hidden="1"/>
    </xf>
    <xf numFmtId="0" fontId="7" fillId="2" borderId="19" xfId="2" applyFont="1" applyFill="1" applyBorder="1" applyAlignment="1" applyProtection="1">
      <alignment horizontal="left" vertical="top" wrapText="1"/>
      <protection hidden="1"/>
    </xf>
    <xf numFmtId="0" fontId="7" fillId="2" borderId="41" xfId="2" applyFont="1" applyFill="1" applyBorder="1" applyAlignment="1" applyProtection="1">
      <alignment horizontal="left" vertical="top" wrapText="1"/>
      <protection hidden="1"/>
    </xf>
    <xf numFmtId="0" fontId="7" fillId="2" borderId="22" xfId="2" applyFont="1" applyFill="1" applyBorder="1" applyAlignment="1" applyProtection="1">
      <alignment horizontal="left" vertical="top"/>
      <protection hidden="1"/>
    </xf>
    <xf numFmtId="0" fontId="7" fillId="2" borderId="23" xfId="2" applyFont="1" applyFill="1" applyBorder="1" applyAlignment="1" applyProtection="1">
      <alignment horizontal="left" vertical="top"/>
      <protection hidden="1"/>
    </xf>
    <xf numFmtId="0" fontId="7" fillId="2" borderId="24" xfId="2" applyFont="1" applyFill="1" applyBorder="1" applyAlignment="1" applyProtection="1">
      <alignment horizontal="left" vertical="top"/>
      <protection hidden="1"/>
    </xf>
    <xf numFmtId="0" fontId="5" fillId="3" borderId="34" xfId="2" applyFill="1" applyBorder="1" applyAlignment="1" applyProtection="1">
      <alignment horizontal="left" vertical="top"/>
      <protection locked="0"/>
    </xf>
    <xf numFmtId="0" fontId="5" fillId="3" borderId="51" xfId="2" applyFill="1" applyBorder="1" applyAlignment="1" applyProtection="1">
      <alignment horizontal="left" vertical="top"/>
      <protection locked="0"/>
    </xf>
    <xf numFmtId="0" fontId="5" fillId="3" borderId="46" xfId="2" applyFill="1" applyBorder="1" applyAlignment="1" applyProtection="1">
      <alignment horizontal="left" vertical="top"/>
      <protection locked="0"/>
    </xf>
    <xf numFmtId="0" fontId="5" fillId="3" borderId="49" xfId="2" applyFill="1" applyBorder="1" applyAlignment="1" applyProtection="1">
      <alignment horizontal="left" vertical="top"/>
      <protection locked="0"/>
    </xf>
    <xf numFmtId="0" fontId="5" fillId="3" borderId="50" xfId="2" applyFill="1" applyBorder="1" applyAlignment="1" applyProtection="1">
      <alignment horizontal="left" vertical="top"/>
      <protection locked="0"/>
    </xf>
    <xf numFmtId="0" fontId="5" fillId="3" borderId="53" xfId="2" applyFill="1" applyBorder="1" applyAlignment="1" applyProtection="1">
      <alignment horizontal="left" vertical="top"/>
      <protection locked="0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7" fillId="2" borderId="20" xfId="1" applyFont="1" applyFill="1" applyBorder="1" applyAlignment="1" applyProtection="1">
      <alignment horizontal="left" vertical="top"/>
      <protection hidden="1"/>
    </xf>
    <xf numFmtId="0" fontId="7" fillId="2" borderId="21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55" xfId="2" applyFont="1" applyFill="1" applyBorder="1" applyAlignment="1" applyProtection="1">
      <alignment horizontal="left" vertical="top" wrapText="1"/>
      <protection hidden="1"/>
    </xf>
    <xf numFmtId="0" fontId="7" fillId="2" borderId="47" xfId="2" applyFont="1" applyFill="1" applyBorder="1" applyAlignment="1" applyProtection="1">
      <alignment horizontal="left" vertical="top"/>
      <protection hidden="1"/>
    </xf>
    <xf numFmtId="0" fontId="7" fillId="2" borderId="55" xfId="2" applyFont="1" applyFill="1" applyBorder="1" applyAlignment="1" applyProtection="1">
      <alignment horizontal="left" vertical="top"/>
      <protection hidden="1"/>
    </xf>
    <xf numFmtId="0" fontId="14" fillId="2" borderId="32" xfId="0" applyFont="1" applyFill="1" applyBorder="1" applyAlignment="1" applyProtection="1">
      <alignment horizontal="center" wrapText="1"/>
      <protection hidden="1"/>
    </xf>
    <xf numFmtId="0" fontId="14" fillId="2" borderId="33" xfId="0" applyFont="1" applyFill="1" applyBorder="1" applyAlignment="1" applyProtection="1">
      <alignment horizontal="center" wrapText="1"/>
      <protection hidden="1"/>
    </xf>
    <xf numFmtId="0" fontId="10" fillId="2" borderId="22" xfId="0" applyFont="1" applyFill="1" applyBorder="1" applyAlignment="1" applyProtection="1">
      <alignment vertical="top" wrapText="1"/>
      <protection hidden="1"/>
    </xf>
    <xf numFmtId="0" fontId="10" fillId="2" borderId="23" xfId="0" applyFont="1" applyFill="1" applyBorder="1" applyAlignment="1" applyProtection="1">
      <alignment vertical="top" wrapText="1"/>
      <protection hidden="1"/>
    </xf>
    <xf numFmtId="0" fontId="11" fillId="2" borderId="22" xfId="0" applyFont="1" applyFill="1" applyBorder="1" applyAlignment="1" applyProtection="1">
      <alignment wrapText="1"/>
      <protection hidden="1"/>
    </xf>
    <xf numFmtId="0" fontId="11" fillId="2" borderId="23" xfId="0" applyFont="1" applyFill="1" applyBorder="1" applyAlignment="1" applyProtection="1">
      <alignment wrapText="1"/>
      <protection hidden="1"/>
    </xf>
    <xf numFmtId="0" fontId="14" fillId="2" borderId="27" xfId="0" applyFont="1" applyFill="1" applyBorder="1" applyAlignment="1" applyProtection="1">
      <alignment horizontal="center" wrapText="1"/>
      <protection hidden="1"/>
    </xf>
    <xf numFmtId="0" fontId="14" fillId="2" borderId="28" xfId="0" applyFont="1" applyFill="1" applyBorder="1" applyAlignment="1" applyProtection="1">
      <alignment horizontal="center" wrapText="1"/>
      <protection hidden="1"/>
    </xf>
    <xf numFmtId="0" fontId="14" fillId="3" borderId="27" xfId="0" quotePrefix="1" applyFont="1" applyFill="1" applyBorder="1" applyAlignment="1" applyProtection="1">
      <alignment wrapText="1"/>
      <protection locked="0"/>
    </xf>
    <xf numFmtId="0" fontId="14" fillId="3" borderId="28" xfId="0" applyFont="1" applyFill="1" applyBorder="1" applyAlignment="1" applyProtection="1">
      <alignment wrapText="1"/>
      <protection locked="0"/>
    </xf>
    <xf numFmtId="0" fontId="14" fillId="2" borderId="36" xfId="0" applyFont="1" applyFill="1" applyBorder="1" applyAlignment="1" applyProtection="1">
      <alignment horizontal="center" wrapText="1"/>
      <protection hidden="1"/>
    </xf>
    <xf numFmtId="0" fontId="14" fillId="2" borderId="37" xfId="0" applyFont="1" applyFill="1" applyBorder="1" applyAlignment="1" applyProtection="1">
      <alignment horizontal="center" wrapText="1"/>
      <protection hidden="1"/>
    </xf>
    <xf numFmtId="0" fontId="10" fillId="2" borderId="22" xfId="0" applyFont="1" applyFill="1" applyBorder="1" applyAlignment="1" applyProtection="1">
      <alignment horizontal="left" vertical="top" wrapText="1"/>
      <protection hidden="1"/>
    </xf>
    <xf numFmtId="0" fontId="10" fillId="2" borderId="40" xfId="0" applyFont="1" applyFill="1" applyBorder="1" applyAlignment="1" applyProtection="1">
      <alignment horizontal="left" vertical="top" wrapText="1"/>
      <protection hidden="1"/>
    </xf>
    <xf numFmtId="0" fontId="10" fillId="2" borderId="23" xfId="0" applyFont="1" applyFill="1" applyBorder="1" applyAlignment="1" applyProtection="1">
      <alignment horizontal="left" vertical="top" wrapText="1"/>
      <protection hidden="1"/>
    </xf>
    <xf numFmtId="0" fontId="14" fillId="3" borderId="32" xfId="0" applyFont="1" applyFill="1" applyBorder="1" applyAlignment="1" applyProtection="1">
      <alignment wrapText="1"/>
      <protection locked="0"/>
    </xf>
    <xf numFmtId="0" fontId="14" fillId="3" borderId="33" xfId="0" applyFont="1" applyFill="1" applyBorder="1" applyAlignment="1" applyProtection="1">
      <alignment wrapText="1"/>
      <protection locked="0"/>
    </xf>
    <xf numFmtId="0" fontId="14" fillId="3" borderId="32" xfId="0" quotePrefix="1" applyFont="1" applyFill="1" applyBorder="1" applyAlignment="1" applyProtection="1">
      <alignment wrapText="1"/>
      <protection locked="0"/>
    </xf>
    <xf numFmtId="0" fontId="14" fillId="3" borderId="36" xfId="0" applyFont="1" applyFill="1" applyBorder="1" applyAlignment="1" applyProtection="1">
      <alignment wrapText="1"/>
      <protection locked="0"/>
    </xf>
    <xf numFmtId="0" fontId="14" fillId="3" borderId="37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4" fillId="3" borderId="62" xfId="0" applyFont="1" applyFill="1" applyBorder="1" applyAlignment="1" applyProtection="1">
      <alignment horizontal="left"/>
      <protection locked="0"/>
    </xf>
    <xf numFmtId="0" fontId="14" fillId="3" borderId="36" xfId="0" quotePrefix="1" applyFont="1" applyFill="1" applyBorder="1" applyAlignment="1" applyProtection="1">
      <alignment wrapText="1"/>
      <protection locked="0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6" fillId="3" borderId="18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left" vertical="top" wrapText="1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4" fillId="3" borderId="42" xfId="0" applyFont="1" applyFill="1" applyBorder="1" applyAlignment="1" applyProtection="1">
      <alignment horizontal="left" vertical="top" wrapText="1"/>
      <protection locked="0"/>
    </xf>
    <xf numFmtId="0" fontId="12" fillId="3" borderId="18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0" fontId="12" fillId="3" borderId="42" xfId="0" applyFont="1" applyFill="1" applyBorder="1" applyAlignment="1">
      <alignment horizontal="left"/>
    </xf>
    <xf numFmtId="0" fontId="0" fillId="0" borderId="0" xfId="0" applyAlignment="1">
      <alignment horizontal="center"/>
    </xf>
    <xf numFmtId="168" fontId="5" fillId="3" borderId="30" xfId="2" applyNumberFormat="1" applyFill="1" applyBorder="1" applyAlignment="1" applyProtection="1">
      <alignment horizontal="center" vertical="top"/>
      <protection hidden="1"/>
    </xf>
    <xf numFmtId="168" fontId="5" fillId="3" borderId="31" xfId="2" applyNumberFormat="1" applyFill="1" applyBorder="1" applyAlignment="1" applyProtection="1">
      <alignment horizontal="center" vertical="top"/>
      <protection hidden="1"/>
    </xf>
    <xf numFmtId="168" fontId="5" fillId="6" borderId="31" xfId="2" applyNumberFormat="1" applyFill="1" applyBorder="1" applyAlignment="1" applyProtection="1">
      <alignment horizontal="center" vertical="top"/>
      <protection hidden="1"/>
    </xf>
    <xf numFmtId="168" fontId="7" fillId="3" borderId="25" xfId="2" applyNumberFormat="1" applyFont="1" applyFill="1" applyBorder="1" applyAlignment="1" applyProtection="1">
      <alignment horizontal="center" vertical="top"/>
      <protection hidden="1"/>
    </xf>
    <xf numFmtId="168" fontId="7" fillId="3" borderId="23" xfId="2" applyNumberFormat="1" applyFont="1" applyFill="1" applyBorder="1" applyAlignment="1" applyProtection="1">
      <alignment horizontal="center" vertical="top"/>
      <protection hidden="1"/>
    </xf>
  </cellXfs>
  <cellStyles count="7">
    <cellStyle name="Hyperlink" xfId="5" builtinId="8"/>
    <cellStyle name="Komma" xfId="4" builtinId="3"/>
    <cellStyle name="Komma 2" xfId="3" xr:uid="{00000000-0005-0000-0000-000001000000}"/>
    <cellStyle name="Standaard" xfId="0" builtinId="0"/>
    <cellStyle name="Standaard 2" xfId="1" xr:uid="{00000000-0005-0000-0000-000003000000}"/>
    <cellStyle name="Standaard 3" xfId="2" xr:uid="{00000000-0005-0000-0000-000004000000}"/>
    <cellStyle name="Standaard 4" xfId="6" xr:uid="{D6B60414-8C63-47E0-8A7C-7B1BA98E67F9}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DD562A0-04DE-43EA-823C-9597CF26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618" y="2524125"/>
          <a:ext cx="0" cy="1755556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473E08D-2F2D-44DB-8B5E-9E02074F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869" y="5230813"/>
          <a:ext cx="0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D5EA03D-8BB5-4478-8CF0-BBD2D432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121" y="5240338"/>
          <a:ext cx="0" cy="138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BD79CD1-FCD1-4ED6-8AAB-76300D718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73197" y="5221286"/>
          <a:ext cx="0" cy="8016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0</xdr:colOff>
      <xdr:row>82</xdr:row>
      <xdr:rowOff>113795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DF40B09-9B1D-4638-AF6D-6DC85340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1773404"/>
          <a:ext cx="0" cy="12186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14285</xdr:rowOff>
    </xdr:from>
    <xdr:to>
      <xdr:col>1</xdr:col>
      <xdr:colOff>0</xdr:colOff>
      <xdr:row>90</xdr:row>
      <xdr:rowOff>61722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6FDD88A-E78C-4A4F-BAF8-3656B1609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4044610"/>
          <a:ext cx="0" cy="15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3810</xdr:rowOff>
    </xdr:to>
    <xdr:pic>
      <xdr:nvPicPr>
        <xdr:cNvPr id="8" name="Afbeelding 7" descr="logo-3_rgb_def-300x73">
          <a:extLst>
            <a:ext uri="{FF2B5EF4-FFF2-40B4-BE49-F238E27FC236}">
              <a16:creationId xmlns:a16="http://schemas.microsoft.com/office/drawing/2014/main" id="{D17A8F7C-6E0B-4D53-8899-D260454F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0"/>
          <a:ext cx="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07C87C2-F3F1-42E4-977E-DC3E4D71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2476500"/>
          <a:ext cx="2984323" cy="176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5869EFC-7646-4A23-868B-6656CA299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5082542"/>
          <a:ext cx="2676905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80B1E5F-213D-42AE-B67D-AC0045AE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2427" y="5092067"/>
          <a:ext cx="2864604" cy="138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774938</xdr:colOff>
      <xdr:row>38</xdr:row>
      <xdr:rowOff>159703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E459D97-B959-41D7-8DB6-FD8240EB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7838" y="5067300"/>
          <a:ext cx="2598625" cy="8074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38546</xdr:rowOff>
    </xdr:from>
    <xdr:to>
      <xdr:col>9</xdr:col>
      <xdr:colOff>437486</xdr:colOff>
      <xdr:row>90</xdr:row>
      <xdr:rowOff>85983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EE55A59-2A3F-459F-BB05-CFA423C47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4068871"/>
          <a:ext cx="5085686" cy="1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1302522</xdr:colOff>
      <xdr:row>0</xdr:row>
      <xdr:rowOff>312420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562634-0F5D-419E-A446-906A7D52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302522" cy="312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drijfsvoering\Financieel\Administrateurs%20ZAPP\Werkbeschrijvingen\Nieuw%20MK\Projecten\Budget_DAEB_ENG_update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hijs01\Downloads\Begroting_DAEB_N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-02\h-$\LGiese01\Desktop\Staatssteun\20221107%20aanpassingen%20JZ_versie%201_Begroting_DAEB_NL_update_0208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iese01\AppData\Local\Microsoft\Windows\INetCache\Content.Outlook\EJ2CCOON\Begroting%20DAEB%20(N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Staff"/>
      <sheetName val="Budget"/>
      <sheetName val="hulpsheets"/>
    </sheetNames>
    <sheetDataSet>
      <sheetData sheetId="0" refreshError="1"/>
      <sheetData sheetId="1" refreshError="1"/>
      <sheetData sheetId="2"/>
      <sheetData sheetId="3">
        <row r="1">
          <cell r="A1" t="str">
            <v>NFU</v>
          </cell>
          <cell r="J1" t="str">
            <v>Implementation</v>
          </cell>
        </row>
        <row r="2">
          <cell r="A2" t="str">
            <v>VSNU</v>
          </cell>
          <cell r="J2" t="str">
            <v>Open Access publication</v>
          </cell>
        </row>
        <row r="3">
          <cell r="A3" t="str">
            <v>Other</v>
          </cell>
          <cell r="J3" t="str">
            <v>FAIRness</v>
          </cell>
        </row>
        <row r="4">
          <cell r="J4" t="str">
            <v>Data stewardship</v>
          </cell>
        </row>
        <row r="5">
          <cell r="J5" t="str">
            <v>Standardisation (SNOMED, LOINC, etc.)</v>
          </cell>
        </row>
        <row r="6">
          <cell r="J6" t="str">
            <v>Benchfee</v>
          </cell>
        </row>
        <row r="7">
          <cell r="J7" t="str">
            <v>Outsourcing</v>
          </cell>
        </row>
        <row r="8">
          <cell r="J8" t="str">
            <v>Advice</v>
          </cell>
        </row>
        <row r="9">
          <cell r="J9" t="str">
            <v>Others, please specify in description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4120</v>
          </cell>
          <cell r="C15">
            <v>6443</v>
          </cell>
          <cell r="D15">
            <v>4799</v>
          </cell>
          <cell r="E15">
            <v>5767</v>
          </cell>
          <cell r="F15">
            <v>6902</v>
          </cell>
          <cell r="H15">
            <v>1</v>
          </cell>
          <cell r="I15">
            <v>4265</v>
          </cell>
          <cell r="J15">
            <v>7085</v>
          </cell>
          <cell r="K15">
            <v>5921</v>
          </cell>
          <cell r="L15">
            <v>4940</v>
          </cell>
          <cell r="M15">
            <v>5921</v>
          </cell>
          <cell r="N15">
            <v>7085</v>
          </cell>
        </row>
        <row r="16">
          <cell r="A16">
            <v>2</v>
          </cell>
          <cell r="B16">
            <v>8239</v>
          </cell>
          <cell r="C16">
            <v>12886</v>
          </cell>
          <cell r="D16">
            <v>9598</v>
          </cell>
          <cell r="E16">
            <v>11533</v>
          </cell>
          <cell r="F16">
            <v>13803</v>
          </cell>
          <cell r="H16">
            <v>2</v>
          </cell>
          <cell r="I16">
            <v>8531</v>
          </cell>
          <cell r="J16">
            <v>14170</v>
          </cell>
          <cell r="K16">
            <v>11841</v>
          </cell>
          <cell r="L16">
            <v>9880</v>
          </cell>
          <cell r="M16">
            <v>11841</v>
          </cell>
          <cell r="N16">
            <v>14170</v>
          </cell>
        </row>
        <row r="17">
          <cell r="A17">
            <v>3</v>
          </cell>
          <cell r="B17">
            <v>12359</v>
          </cell>
          <cell r="C17">
            <v>19238</v>
          </cell>
          <cell r="D17">
            <v>14397</v>
          </cell>
          <cell r="E17">
            <v>17300</v>
          </cell>
          <cell r="F17">
            <v>20705</v>
          </cell>
          <cell r="H17">
            <v>3</v>
          </cell>
          <cell r="I17">
            <v>12796</v>
          </cell>
          <cell r="J17">
            <v>21254</v>
          </cell>
          <cell r="K17">
            <v>17762</v>
          </cell>
          <cell r="L17">
            <v>14820</v>
          </cell>
          <cell r="M17">
            <v>17762</v>
          </cell>
          <cell r="N17">
            <v>21254</v>
          </cell>
        </row>
        <row r="18">
          <cell r="A18">
            <v>4</v>
          </cell>
          <cell r="B18">
            <v>16478</v>
          </cell>
          <cell r="C18">
            <v>25771</v>
          </cell>
          <cell r="D18">
            <v>19195</v>
          </cell>
          <cell r="E18">
            <v>23067</v>
          </cell>
          <cell r="F18">
            <v>27606</v>
          </cell>
          <cell r="H18">
            <v>4</v>
          </cell>
          <cell r="I18">
            <v>17062</v>
          </cell>
          <cell r="J18">
            <v>28339</v>
          </cell>
          <cell r="K18">
            <v>23683</v>
          </cell>
          <cell r="L18">
            <v>19759</v>
          </cell>
          <cell r="M18">
            <v>23683</v>
          </cell>
          <cell r="N18">
            <v>28339</v>
          </cell>
        </row>
        <row r="19">
          <cell r="A19">
            <v>5</v>
          </cell>
          <cell r="B19">
            <v>20598</v>
          </cell>
          <cell r="C19">
            <v>32214</v>
          </cell>
          <cell r="D19">
            <v>23994</v>
          </cell>
          <cell r="E19">
            <v>28833</v>
          </cell>
          <cell r="F19">
            <v>34508</v>
          </cell>
          <cell r="H19">
            <v>5</v>
          </cell>
          <cell r="I19">
            <v>21327</v>
          </cell>
          <cell r="J19">
            <v>35424</v>
          </cell>
          <cell r="K19">
            <v>29603</v>
          </cell>
          <cell r="L19">
            <v>24699</v>
          </cell>
          <cell r="M19">
            <v>29603</v>
          </cell>
          <cell r="N19">
            <v>35424</v>
          </cell>
        </row>
        <row r="20">
          <cell r="A20">
            <v>6</v>
          </cell>
          <cell r="B20">
            <v>24717</v>
          </cell>
          <cell r="C20">
            <v>38657</v>
          </cell>
          <cell r="D20">
            <v>28793</v>
          </cell>
          <cell r="E20">
            <v>34600</v>
          </cell>
          <cell r="F20">
            <v>41410</v>
          </cell>
          <cell r="H20">
            <v>6</v>
          </cell>
          <cell r="I20">
            <v>25593</v>
          </cell>
          <cell r="J20">
            <v>42509</v>
          </cell>
          <cell r="K20">
            <v>35524</v>
          </cell>
          <cell r="L20">
            <v>29639</v>
          </cell>
          <cell r="M20">
            <v>35524</v>
          </cell>
          <cell r="N20">
            <v>42509</v>
          </cell>
        </row>
        <row r="21">
          <cell r="A21">
            <v>7</v>
          </cell>
          <cell r="B21">
            <v>28837</v>
          </cell>
          <cell r="C21">
            <v>45099</v>
          </cell>
          <cell r="D21">
            <v>33592</v>
          </cell>
          <cell r="E21">
            <v>40367</v>
          </cell>
          <cell r="F21">
            <v>48311</v>
          </cell>
          <cell r="H21">
            <v>7</v>
          </cell>
          <cell r="I21">
            <v>29858</v>
          </cell>
          <cell r="J21">
            <v>49593</v>
          </cell>
          <cell r="K21">
            <v>41445</v>
          </cell>
          <cell r="L21">
            <v>34579</v>
          </cell>
          <cell r="M21">
            <v>41445</v>
          </cell>
          <cell r="N21">
            <v>49593</v>
          </cell>
        </row>
        <row r="22">
          <cell r="A22">
            <v>8</v>
          </cell>
          <cell r="B22">
            <v>32956</v>
          </cell>
          <cell r="C22">
            <v>51542</v>
          </cell>
          <cell r="D22">
            <v>38391</v>
          </cell>
          <cell r="E22">
            <v>46133</v>
          </cell>
          <cell r="F22">
            <v>55213</v>
          </cell>
          <cell r="H22">
            <v>8</v>
          </cell>
          <cell r="I22">
            <v>34123</v>
          </cell>
          <cell r="J22">
            <v>56678</v>
          </cell>
          <cell r="K22">
            <v>47365</v>
          </cell>
          <cell r="L22">
            <v>39519</v>
          </cell>
          <cell r="M22">
            <v>47365</v>
          </cell>
          <cell r="N22">
            <v>56678</v>
          </cell>
        </row>
        <row r="23">
          <cell r="A23">
            <v>9</v>
          </cell>
          <cell r="B23">
            <v>37076</v>
          </cell>
          <cell r="C23">
            <v>57985</v>
          </cell>
          <cell r="D23">
            <v>43190</v>
          </cell>
          <cell r="E23">
            <v>51900</v>
          </cell>
          <cell r="F23">
            <v>62114</v>
          </cell>
          <cell r="H23">
            <v>9</v>
          </cell>
          <cell r="I23">
            <v>38389</v>
          </cell>
          <cell r="J23">
            <v>63763</v>
          </cell>
          <cell r="K23">
            <v>53286</v>
          </cell>
          <cell r="L23">
            <v>44459</v>
          </cell>
          <cell r="M23">
            <v>53286</v>
          </cell>
          <cell r="N23">
            <v>63763</v>
          </cell>
        </row>
        <row r="24">
          <cell r="A24">
            <v>10</v>
          </cell>
          <cell r="B24">
            <v>41195</v>
          </cell>
          <cell r="C24">
            <v>64428</v>
          </cell>
          <cell r="D24">
            <v>47988</v>
          </cell>
          <cell r="E24">
            <v>57667</v>
          </cell>
          <cell r="F24">
            <v>69016</v>
          </cell>
          <cell r="H24">
            <v>10</v>
          </cell>
          <cell r="I24">
            <v>42654</v>
          </cell>
          <cell r="J24">
            <v>70848</v>
          </cell>
          <cell r="K24">
            <v>59207</v>
          </cell>
          <cell r="L24">
            <v>49398</v>
          </cell>
          <cell r="M24">
            <v>59207</v>
          </cell>
          <cell r="N24">
            <v>70848</v>
          </cell>
        </row>
        <row r="25">
          <cell r="A25">
            <v>11</v>
          </cell>
          <cell r="B25">
            <v>45315</v>
          </cell>
          <cell r="C25">
            <v>70870</v>
          </cell>
          <cell r="D25">
            <v>52787</v>
          </cell>
          <cell r="E25">
            <v>63433</v>
          </cell>
          <cell r="F25">
            <v>75917</v>
          </cell>
          <cell r="H25">
            <v>11</v>
          </cell>
          <cell r="I25">
            <v>46920</v>
          </cell>
          <cell r="J25">
            <v>77932</v>
          </cell>
          <cell r="K25">
            <v>65127</v>
          </cell>
          <cell r="L25">
            <v>54338</v>
          </cell>
          <cell r="M25">
            <v>65127</v>
          </cell>
          <cell r="N25">
            <v>77932</v>
          </cell>
        </row>
        <row r="26">
          <cell r="A26">
            <v>12</v>
          </cell>
          <cell r="B26">
            <v>53554</v>
          </cell>
          <cell r="C26">
            <v>83756</v>
          </cell>
          <cell r="D26">
            <v>62385</v>
          </cell>
          <cell r="E26">
            <v>74967</v>
          </cell>
          <cell r="F26">
            <v>89721</v>
          </cell>
          <cell r="H26">
            <v>12</v>
          </cell>
          <cell r="I26">
            <v>55450</v>
          </cell>
          <cell r="J26">
            <v>92102</v>
          </cell>
          <cell r="K26">
            <v>76969</v>
          </cell>
          <cell r="L26">
            <v>64218</v>
          </cell>
          <cell r="M26">
            <v>76969</v>
          </cell>
          <cell r="N26">
            <v>92102</v>
          </cell>
        </row>
        <row r="27">
          <cell r="A27">
            <v>13</v>
          </cell>
          <cell r="B27">
            <v>58965</v>
          </cell>
          <cell r="C27">
            <v>90945</v>
          </cell>
          <cell r="D27">
            <v>67739</v>
          </cell>
          <cell r="E27">
            <v>81404</v>
          </cell>
          <cell r="F27">
            <v>97422</v>
          </cell>
          <cell r="H27">
            <v>13</v>
          </cell>
          <cell r="I27">
            <v>61018</v>
          </cell>
          <cell r="J27">
            <v>100007</v>
          </cell>
          <cell r="K27">
            <v>83575</v>
          </cell>
          <cell r="L27">
            <v>69730</v>
          </cell>
          <cell r="M27">
            <v>83575</v>
          </cell>
          <cell r="N27">
            <v>100007</v>
          </cell>
        </row>
        <row r="28">
          <cell r="A28">
            <v>14</v>
          </cell>
          <cell r="B28">
            <v>64376</v>
          </cell>
          <cell r="C28">
            <v>98133</v>
          </cell>
          <cell r="D28">
            <v>73094</v>
          </cell>
          <cell r="E28">
            <v>87836</v>
          </cell>
          <cell r="F28">
            <v>105122</v>
          </cell>
          <cell r="H28">
            <v>14</v>
          </cell>
          <cell r="I28">
            <v>66586</v>
          </cell>
          <cell r="J28">
            <v>107912</v>
          </cell>
          <cell r="K28">
            <v>90181</v>
          </cell>
          <cell r="L28">
            <v>75241</v>
          </cell>
          <cell r="M28">
            <v>90181</v>
          </cell>
          <cell r="N28">
            <v>107912</v>
          </cell>
        </row>
        <row r="29">
          <cell r="A29">
            <v>15</v>
          </cell>
          <cell r="B29">
            <v>69787</v>
          </cell>
          <cell r="C29">
            <v>105322</v>
          </cell>
          <cell r="D29">
            <v>78448</v>
          </cell>
          <cell r="E29">
            <v>94270</v>
          </cell>
          <cell r="F29">
            <v>112823</v>
          </cell>
          <cell r="H29">
            <v>15</v>
          </cell>
          <cell r="I29">
            <v>72154</v>
          </cell>
          <cell r="J29">
            <v>115817</v>
          </cell>
          <cell r="K29">
            <v>96787</v>
          </cell>
          <cell r="L29">
            <v>80753</v>
          </cell>
          <cell r="M29">
            <v>96787</v>
          </cell>
          <cell r="N29">
            <v>115817</v>
          </cell>
        </row>
        <row r="30">
          <cell r="A30">
            <v>16</v>
          </cell>
          <cell r="B30">
            <v>75198</v>
          </cell>
          <cell r="C30">
            <v>112510</v>
          </cell>
          <cell r="D30">
            <v>83802</v>
          </cell>
          <cell r="E30">
            <v>100704</v>
          </cell>
          <cell r="F30">
            <v>120523</v>
          </cell>
          <cell r="H30">
            <v>16</v>
          </cell>
          <cell r="I30">
            <v>77722</v>
          </cell>
          <cell r="J30">
            <v>123721</v>
          </cell>
          <cell r="K30">
            <v>103393</v>
          </cell>
          <cell r="L30">
            <v>86265</v>
          </cell>
          <cell r="M30">
            <v>103393</v>
          </cell>
          <cell r="N30">
            <v>123721</v>
          </cell>
        </row>
        <row r="31">
          <cell r="A31">
            <v>17</v>
          </cell>
          <cell r="B31">
            <v>80609</v>
          </cell>
          <cell r="C31">
            <v>119699</v>
          </cell>
          <cell r="D31">
            <v>89157</v>
          </cell>
          <cell r="E31">
            <v>107138</v>
          </cell>
          <cell r="F31">
            <v>128224</v>
          </cell>
          <cell r="H31">
            <v>17</v>
          </cell>
          <cell r="I31">
            <v>83290</v>
          </cell>
          <cell r="J31">
            <v>131626</v>
          </cell>
          <cell r="K31">
            <v>109999</v>
          </cell>
          <cell r="L31">
            <v>91776</v>
          </cell>
          <cell r="M31">
            <v>109999</v>
          </cell>
          <cell r="N31">
            <v>131626</v>
          </cell>
        </row>
        <row r="32">
          <cell r="A32">
            <v>18</v>
          </cell>
          <cell r="B32">
            <v>86020</v>
          </cell>
          <cell r="C32">
            <v>126888</v>
          </cell>
          <cell r="D32">
            <v>94511</v>
          </cell>
          <cell r="E32">
            <v>113573</v>
          </cell>
          <cell r="F32">
            <v>135924</v>
          </cell>
          <cell r="H32">
            <v>18</v>
          </cell>
          <cell r="I32">
            <v>88858</v>
          </cell>
          <cell r="J32">
            <v>139531</v>
          </cell>
          <cell r="K32">
            <v>116606</v>
          </cell>
          <cell r="L32">
            <v>97288</v>
          </cell>
          <cell r="M32">
            <v>116606</v>
          </cell>
          <cell r="N32">
            <v>139531</v>
          </cell>
        </row>
        <row r="33">
          <cell r="A33">
            <v>19</v>
          </cell>
          <cell r="B33">
            <v>91430</v>
          </cell>
          <cell r="C33">
            <v>134076</v>
          </cell>
          <cell r="D33">
            <v>99865</v>
          </cell>
          <cell r="E33">
            <v>120007</v>
          </cell>
          <cell r="F33">
            <v>143625</v>
          </cell>
          <cell r="H33">
            <v>19</v>
          </cell>
          <cell r="I33">
            <v>94425</v>
          </cell>
          <cell r="J33">
            <v>147436</v>
          </cell>
          <cell r="K33">
            <v>123212</v>
          </cell>
          <cell r="L33">
            <v>102800</v>
          </cell>
          <cell r="M33">
            <v>123212</v>
          </cell>
          <cell r="N33">
            <v>147436</v>
          </cell>
        </row>
        <row r="34">
          <cell r="A34">
            <v>20</v>
          </cell>
          <cell r="B34">
            <v>96841</v>
          </cell>
          <cell r="C34">
            <v>141265</v>
          </cell>
          <cell r="D34">
            <v>105220</v>
          </cell>
          <cell r="E34">
            <v>126441</v>
          </cell>
          <cell r="F34">
            <v>151325</v>
          </cell>
          <cell r="H34">
            <v>20</v>
          </cell>
          <cell r="I34">
            <v>99993</v>
          </cell>
          <cell r="J34">
            <v>155341</v>
          </cell>
          <cell r="K34">
            <v>129818</v>
          </cell>
          <cell r="L34">
            <v>108311</v>
          </cell>
          <cell r="M34">
            <v>129818</v>
          </cell>
          <cell r="N34">
            <v>155341</v>
          </cell>
        </row>
        <row r="35">
          <cell r="A35">
            <v>21</v>
          </cell>
          <cell r="B35">
            <v>102252</v>
          </cell>
          <cell r="C35">
            <v>148453</v>
          </cell>
          <cell r="D35">
            <v>110574</v>
          </cell>
          <cell r="E35">
            <v>132875</v>
          </cell>
          <cell r="F35">
            <v>159026</v>
          </cell>
          <cell r="H35">
            <v>21</v>
          </cell>
          <cell r="I35">
            <v>105561</v>
          </cell>
          <cell r="J35">
            <v>163246</v>
          </cell>
          <cell r="K35">
            <v>136424</v>
          </cell>
          <cell r="L35">
            <v>113823</v>
          </cell>
          <cell r="M35">
            <v>136424</v>
          </cell>
          <cell r="N35">
            <v>163246</v>
          </cell>
        </row>
        <row r="36">
          <cell r="A36">
            <v>22</v>
          </cell>
          <cell r="B36">
            <v>107663</v>
          </cell>
          <cell r="C36">
            <v>155642</v>
          </cell>
          <cell r="D36">
            <v>115928</v>
          </cell>
          <cell r="E36">
            <v>139310</v>
          </cell>
          <cell r="F36">
            <v>166726</v>
          </cell>
          <cell r="H36">
            <v>22</v>
          </cell>
          <cell r="I36">
            <v>111129</v>
          </cell>
          <cell r="J36">
            <v>171150</v>
          </cell>
          <cell r="K36">
            <v>143030</v>
          </cell>
          <cell r="L36">
            <v>119335</v>
          </cell>
          <cell r="M36">
            <v>143030</v>
          </cell>
          <cell r="N36">
            <v>171150</v>
          </cell>
        </row>
        <row r="37">
          <cell r="A37">
            <v>23</v>
          </cell>
          <cell r="B37">
            <v>113074</v>
          </cell>
          <cell r="C37">
            <v>162830</v>
          </cell>
          <cell r="D37">
            <v>121283</v>
          </cell>
          <cell r="E37">
            <v>145744</v>
          </cell>
          <cell r="F37">
            <v>174427</v>
          </cell>
          <cell r="H37">
            <v>23</v>
          </cell>
          <cell r="I37">
            <v>116697</v>
          </cell>
          <cell r="J37">
            <v>179055</v>
          </cell>
          <cell r="K37">
            <v>149636</v>
          </cell>
          <cell r="L37">
            <v>124846</v>
          </cell>
          <cell r="M37">
            <v>149636</v>
          </cell>
          <cell r="N37">
            <v>179055</v>
          </cell>
        </row>
        <row r="38">
          <cell r="A38">
            <v>24</v>
          </cell>
          <cell r="B38">
            <v>118485</v>
          </cell>
          <cell r="C38">
            <v>170019</v>
          </cell>
          <cell r="D38">
            <v>126637</v>
          </cell>
          <cell r="E38">
            <v>152178</v>
          </cell>
          <cell r="F38">
            <v>182127</v>
          </cell>
          <cell r="H38">
            <v>24</v>
          </cell>
          <cell r="I38">
            <v>122265</v>
          </cell>
          <cell r="J38">
            <v>186960</v>
          </cell>
          <cell r="K38">
            <v>156242</v>
          </cell>
          <cell r="L38">
            <v>130358</v>
          </cell>
          <cell r="M38">
            <v>156242</v>
          </cell>
          <cell r="N38">
            <v>186960</v>
          </cell>
        </row>
        <row r="39">
          <cell r="A39">
            <v>25</v>
          </cell>
          <cell r="B39">
            <v>124295</v>
          </cell>
          <cell r="C39">
            <v>177423</v>
          </cell>
          <cell r="D39">
            <v>132152</v>
          </cell>
          <cell r="E39">
            <v>158805</v>
          </cell>
          <cell r="F39">
            <v>190058</v>
          </cell>
          <cell r="H39">
            <v>25</v>
          </cell>
          <cell r="I39">
            <v>128244</v>
          </cell>
          <cell r="J39">
            <v>195102</v>
          </cell>
          <cell r="K39">
            <v>163046</v>
          </cell>
          <cell r="L39">
            <v>136035</v>
          </cell>
          <cell r="M39">
            <v>163046</v>
          </cell>
          <cell r="N39">
            <v>195102</v>
          </cell>
        </row>
        <row r="40">
          <cell r="A40">
            <v>26</v>
          </cell>
          <cell r="B40">
            <v>130105</v>
          </cell>
          <cell r="C40">
            <v>184827</v>
          </cell>
          <cell r="D40">
            <v>167666</v>
          </cell>
          <cell r="E40">
            <v>165432</v>
          </cell>
          <cell r="F40">
            <v>197989</v>
          </cell>
          <cell r="H40">
            <v>26</v>
          </cell>
          <cell r="I40">
            <v>134222</v>
          </cell>
          <cell r="J40">
            <v>203243</v>
          </cell>
          <cell r="K40">
            <v>169850</v>
          </cell>
          <cell r="L40">
            <v>141712</v>
          </cell>
          <cell r="M40">
            <v>169850</v>
          </cell>
          <cell r="N40">
            <v>203243</v>
          </cell>
        </row>
        <row r="41">
          <cell r="A41">
            <v>27</v>
          </cell>
          <cell r="B41">
            <v>135916</v>
          </cell>
          <cell r="C41">
            <v>192230</v>
          </cell>
          <cell r="D41">
            <v>143181</v>
          </cell>
          <cell r="E41">
            <v>172059</v>
          </cell>
          <cell r="F41">
            <v>205920</v>
          </cell>
          <cell r="H41">
            <v>27</v>
          </cell>
          <cell r="I41">
            <v>140201</v>
          </cell>
          <cell r="J41">
            <v>211385</v>
          </cell>
          <cell r="K41">
            <v>176653</v>
          </cell>
          <cell r="L41">
            <v>147388</v>
          </cell>
          <cell r="M41">
            <v>176653</v>
          </cell>
          <cell r="N41">
            <v>211385</v>
          </cell>
        </row>
        <row r="42">
          <cell r="A42">
            <v>28</v>
          </cell>
          <cell r="B42">
            <v>141726</v>
          </cell>
          <cell r="C42">
            <v>199634</v>
          </cell>
          <cell r="D42">
            <v>148696</v>
          </cell>
          <cell r="E42">
            <v>178685</v>
          </cell>
          <cell r="F42">
            <v>213851</v>
          </cell>
          <cell r="H42">
            <v>28</v>
          </cell>
          <cell r="I42">
            <v>146179</v>
          </cell>
          <cell r="J42">
            <v>219526</v>
          </cell>
          <cell r="K42">
            <v>183457</v>
          </cell>
          <cell r="L42">
            <v>153065</v>
          </cell>
          <cell r="M42">
            <v>183457</v>
          </cell>
          <cell r="N42">
            <v>219526</v>
          </cell>
        </row>
        <row r="43">
          <cell r="A43">
            <v>29</v>
          </cell>
          <cell r="B43">
            <v>147536</v>
          </cell>
          <cell r="C43">
            <v>207038</v>
          </cell>
          <cell r="D43">
            <v>154210</v>
          </cell>
          <cell r="E43">
            <v>185312</v>
          </cell>
          <cell r="F43">
            <v>221782</v>
          </cell>
          <cell r="H43">
            <v>29</v>
          </cell>
          <cell r="I43">
            <v>152158</v>
          </cell>
          <cell r="J43">
            <v>227668</v>
          </cell>
          <cell r="K43">
            <v>190261</v>
          </cell>
          <cell r="L43">
            <v>158742</v>
          </cell>
          <cell r="M43">
            <v>190261</v>
          </cell>
          <cell r="N43">
            <v>227668</v>
          </cell>
        </row>
        <row r="44">
          <cell r="A44">
            <v>30</v>
          </cell>
          <cell r="B44">
            <v>153346</v>
          </cell>
          <cell r="C44">
            <v>214442</v>
          </cell>
          <cell r="D44">
            <v>159725</v>
          </cell>
          <cell r="E44">
            <v>191939</v>
          </cell>
          <cell r="F44">
            <v>229714</v>
          </cell>
          <cell r="H44">
            <v>30</v>
          </cell>
          <cell r="I44">
            <v>158136</v>
          </cell>
          <cell r="J44">
            <v>235810</v>
          </cell>
          <cell r="K44">
            <v>197065</v>
          </cell>
          <cell r="L44">
            <v>164419</v>
          </cell>
          <cell r="M44">
            <v>197065</v>
          </cell>
          <cell r="N44">
            <v>235810</v>
          </cell>
        </row>
        <row r="45">
          <cell r="A45">
            <v>31</v>
          </cell>
          <cell r="B45">
            <v>159156</v>
          </cell>
          <cell r="C45">
            <v>221845</v>
          </cell>
          <cell r="D45">
            <v>165240</v>
          </cell>
          <cell r="E45">
            <v>198566</v>
          </cell>
          <cell r="F45">
            <v>237645</v>
          </cell>
          <cell r="H45">
            <v>31</v>
          </cell>
          <cell r="I45">
            <v>164115</v>
          </cell>
          <cell r="J45">
            <v>243951</v>
          </cell>
          <cell r="K45">
            <v>203868</v>
          </cell>
          <cell r="L45">
            <v>170095</v>
          </cell>
          <cell r="M45">
            <v>203868</v>
          </cell>
          <cell r="N45">
            <v>243951</v>
          </cell>
        </row>
        <row r="46">
          <cell r="A46">
            <v>32</v>
          </cell>
          <cell r="B46">
            <v>164966</v>
          </cell>
          <cell r="C46">
            <v>229249</v>
          </cell>
          <cell r="D46">
            <v>170754</v>
          </cell>
          <cell r="E46">
            <v>205193</v>
          </cell>
          <cell r="F46">
            <v>245576</v>
          </cell>
          <cell r="H46">
            <v>32</v>
          </cell>
          <cell r="I46">
            <v>170093</v>
          </cell>
          <cell r="J46">
            <v>252093</v>
          </cell>
          <cell r="K46">
            <v>210672</v>
          </cell>
          <cell r="L46">
            <v>175772</v>
          </cell>
          <cell r="M46">
            <v>210672</v>
          </cell>
          <cell r="N46">
            <v>252093</v>
          </cell>
        </row>
        <row r="47">
          <cell r="A47">
            <v>33</v>
          </cell>
          <cell r="B47">
            <v>170777</v>
          </cell>
          <cell r="C47">
            <v>236653</v>
          </cell>
          <cell r="D47">
            <v>176269</v>
          </cell>
          <cell r="E47">
            <v>211820</v>
          </cell>
          <cell r="F47">
            <v>253507</v>
          </cell>
          <cell r="H47">
            <v>33</v>
          </cell>
          <cell r="I47">
            <v>176072</v>
          </cell>
          <cell r="J47">
            <v>260234</v>
          </cell>
          <cell r="K47">
            <v>217476</v>
          </cell>
          <cell r="L47">
            <v>181449</v>
          </cell>
          <cell r="M47">
            <v>217476</v>
          </cell>
          <cell r="N47">
            <v>260234</v>
          </cell>
        </row>
        <row r="48">
          <cell r="A48">
            <v>34</v>
          </cell>
          <cell r="B48">
            <v>176587</v>
          </cell>
          <cell r="C48">
            <v>244057</v>
          </cell>
          <cell r="D48">
            <v>181784</v>
          </cell>
          <cell r="E48">
            <v>218446</v>
          </cell>
          <cell r="F48">
            <v>261438</v>
          </cell>
          <cell r="H48">
            <v>34</v>
          </cell>
          <cell r="I48">
            <v>182050</v>
          </cell>
          <cell r="J48">
            <v>268376</v>
          </cell>
          <cell r="K48">
            <v>224280</v>
          </cell>
          <cell r="L48">
            <v>187126</v>
          </cell>
          <cell r="M48">
            <v>224280</v>
          </cell>
          <cell r="N48">
            <v>268376</v>
          </cell>
        </row>
        <row r="49">
          <cell r="A49">
            <v>35</v>
          </cell>
          <cell r="B49">
            <v>182397</v>
          </cell>
          <cell r="C49">
            <v>251460</v>
          </cell>
          <cell r="D49">
            <v>187298</v>
          </cell>
          <cell r="E49">
            <v>225073</v>
          </cell>
          <cell r="F49">
            <v>269369</v>
          </cell>
          <cell r="H49">
            <v>35</v>
          </cell>
          <cell r="I49">
            <v>188029</v>
          </cell>
          <cell r="J49">
            <v>276517</v>
          </cell>
          <cell r="K49">
            <v>231083</v>
          </cell>
          <cell r="L49">
            <v>192802</v>
          </cell>
          <cell r="M49">
            <v>231083</v>
          </cell>
          <cell r="N49">
            <v>276517</v>
          </cell>
        </row>
        <row r="50">
          <cell r="A50">
            <v>36</v>
          </cell>
          <cell r="B50">
            <v>188207</v>
          </cell>
          <cell r="C50">
            <v>258864</v>
          </cell>
          <cell r="D50">
            <v>192813</v>
          </cell>
          <cell r="E50">
            <v>231700</v>
          </cell>
          <cell r="F50">
            <v>277300</v>
          </cell>
          <cell r="H50">
            <v>36</v>
          </cell>
          <cell r="I50">
            <v>194007</v>
          </cell>
          <cell r="J50">
            <v>284659</v>
          </cell>
          <cell r="K50">
            <v>237887</v>
          </cell>
          <cell r="L50">
            <v>198479</v>
          </cell>
          <cell r="M50">
            <v>237887</v>
          </cell>
          <cell r="N50">
            <v>284659</v>
          </cell>
        </row>
        <row r="51">
          <cell r="A51">
            <v>37</v>
          </cell>
          <cell r="B51">
            <v>194501</v>
          </cell>
          <cell r="C51">
            <v>266489</v>
          </cell>
          <cell r="D51">
            <v>198493</v>
          </cell>
          <cell r="E51">
            <v>238525</v>
          </cell>
          <cell r="F51">
            <v>285468</v>
          </cell>
          <cell r="H51">
            <v>37</v>
          </cell>
          <cell r="I51">
            <v>200472</v>
          </cell>
          <cell r="J51">
            <v>293044</v>
          </cell>
          <cell r="K51">
            <v>244895</v>
          </cell>
          <cell r="L51">
            <v>204326</v>
          </cell>
          <cell r="M51">
            <v>244895</v>
          </cell>
          <cell r="N51">
            <v>293044</v>
          </cell>
        </row>
        <row r="52">
          <cell r="A52">
            <v>38</v>
          </cell>
          <cell r="B52">
            <v>200795</v>
          </cell>
          <cell r="C52">
            <v>274115</v>
          </cell>
          <cell r="D52">
            <v>204172</v>
          </cell>
          <cell r="E52">
            <v>245350</v>
          </cell>
          <cell r="F52">
            <v>293637</v>
          </cell>
          <cell r="H52">
            <v>38</v>
          </cell>
          <cell r="I52">
            <v>206936</v>
          </cell>
          <cell r="J52">
            <v>301430</v>
          </cell>
          <cell r="K52">
            <v>251902</v>
          </cell>
          <cell r="L52">
            <v>210172</v>
          </cell>
          <cell r="M52">
            <v>251902</v>
          </cell>
          <cell r="N52">
            <v>301430</v>
          </cell>
        </row>
        <row r="53">
          <cell r="A53">
            <v>39</v>
          </cell>
          <cell r="B53">
            <v>207090</v>
          </cell>
          <cell r="C53">
            <v>281740</v>
          </cell>
          <cell r="D53">
            <v>209852</v>
          </cell>
          <cell r="E53">
            <v>252176</v>
          </cell>
          <cell r="F53">
            <v>301805</v>
          </cell>
          <cell r="H53">
            <v>39</v>
          </cell>
          <cell r="I53">
            <v>213401</v>
          </cell>
          <cell r="J53">
            <v>309815</v>
          </cell>
          <cell r="K53">
            <v>258910</v>
          </cell>
          <cell r="L53">
            <v>216019</v>
          </cell>
          <cell r="M53">
            <v>258910</v>
          </cell>
          <cell r="N53">
            <v>309815</v>
          </cell>
        </row>
        <row r="54">
          <cell r="A54">
            <v>40</v>
          </cell>
          <cell r="B54">
            <v>213384</v>
          </cell>
          <cell r="C54">
            <v>289366</v>
          </cell>
          <cell r="D54">
            <v>215532</v>
          </cell>
          <cell r="E54">
            <v>259001</v>
          </cell>
          <cell r="F54">
            <v>309974</v>
          </cell>
          <cell r="H54">
            <v>40</v>
          </cell>
          <cell r="I54">
            <v>219865</v>
          </cell>
          <cell r="J54">
            <v>318200</v>
          </cell>
          <cell r="K54">
            <v>265917</v>
          </cell>
          <cell r="L54">
            <v>221865</v>
          </cell>
          <cell r="M54">
            <v>265917</v>
          </cell>
          <cell r="N54">
            <v>318200</v>
          </cell>
        </row>
        <row r="55">
          <cell r="A55">
            <v>41</v>
          </cell>
          <cell r="B55">
            <v>219678</v>
          </cell>
          <cell r="C55">
            <v>296991</v>
          </cell>
          <cell r="D55">
            <v>221211</v>
          </cell>
          <cell r="E55">
            <v>265826</v>
          </cell>
          <cell r="F55">
            <v>318142</v>
          </cell>
          <cell r="H55">
            <v>41</v>
          </cell>
          <cell r="I55">
            <v>226330</v>
          </cell>
          <cell r="J55">
            <v>326585</v>
          </cell>
          <cell r="K55">
            <v>272925</v>
          </cell>
          <cell r="L55">
            <v>227712</v>
          </cell>
          <cell r="M55">
            <v>272925</v>
          </cell>
          <cell r="N55">
            <v>326585</v>
          </cell>
        </row>
        <row r="56">
          <cell r="A56">
            <v>42</v>
          </cell>
          <cell r="B56">
            <v>225972</v>
          </cell>
          <cell r="C56">
            <v>304617</v>
          </cell>
          <cell r="D56">
            <v>226891</v>
          </cell>
          <cell r="E56">
            <v>272651</v>
          </cell>
          <cell r="F56">
            <v>326311</v>
          </cell>
          <cell r="H56">
            <v>42</v>
          </cell>
          <cell r="I56">
            <v>232795</v>
          </cell>
          <cell r="J56">
            <v>334971</v>
          </cell>
          <cell r="K56">
            <v>279932</v>
          </cell>
          <cell r="L56">
            <v>233559</v>
          </cell>
          <cell r="M56">
            <v>279932</v>
          </cell>
          <cell r="N56">
            <v>334971</v>
          </cell>
        </row>
        <row r="57">
          <cell r="A57">
            <v>43</v>
          </cell>
          <cell r="B57">
            <v>232266</v>
          </cell>
          <cell r="C57">
            <v>312242</v>
          </cell>
          <cell r="D57">
            <v>232571</v>
          </cell>
          <cell r="E57">
            <v>279476</v>
          </cell>
          <cell r="F57">
            <v>334479</v>
          </cell>
          <cell r="H57">
            <v>43</v>
          </cell>
          <cell r="I57">
            <v>239259</v>
          </cell>
          <cell r="J57">
            <v>343356</v>
          </cell>
          <cell r="K57">
            <v>286940</v>
          </cell>
          <cell r="L57">
            <v>239405</v>
          </cell>
          <cell r="M57">
            <v>286940</v>
          </cell>
          <cell r="N57">
            <v>343356</v>
          </cell>
        </row>
        <row r="58">
          <cell r="A58">
            <v>44</v>
          </cell>
          <cell r="B58">
            <v>238560</v>
          </cell>
          <cell r="C58">
            <v>319867</v>
          </cell>
          <cell r="D58">
            <v>238250</v>
          </cell>
          <cell r="E58">
            <v>286301</v>
          </cell>
          <cell r="F58">
            <v>342647</v>
          </cell>
          <cell r="H58">
            <v>44</v>
          </cell>
          <cell r="I58">
            <v>245724</v>
          </cell>
          <cell r="J58">
            <v>351741</v>
          </cell>
          <cell r="K58">
            <v>293947</v>
          </cell>
          <cell r="L58">
            <v>245252</v>
          </cell>
          <cell r="M58">
            <v>293947</v>
          </cell>
          <cell r="N58">
            <v>351741</v>
          </cell>
        </row>
        <row r="59">
          <cell r="A59">
            <v>45</v>
          </cell>
          <cell r="B59">
            <v>244855</v>
          </cell>
          <cell r="C59">
            <v>327463</v>
          </cell>
          <cell r="D59">
            <v>243930</v>
          </cell>
          <cell r="E59">
            <v>293127</v>
          </cell>
          <cell r="F59">
            <v>350816</v>
          </cell>
          <cell r="H59">
            <v>45</v>
          </cell>
          <cell r="I59">
            <v>252188</v>
          </cell>
          <cell r="J59">
            <v>360126</v>
          </cell>
          <cell r="K59">
            <v>300955</v>
          </cell>
          <cell r="L59">
            <v>251098</v>
          </cell>
          <cell r="M59">
            <v>300955</v>
          </cell>
          <cell r="N59">
            <v>360126</v>
          </cell>
        </row>
        <row r="60">
          <cell r="A60">
            <v>46</v>
          </cell>
          <cell r="B60">
            <v>251149</v>
          </cell>
          <cell r="C60">
            <v>335118</v>
          </cell>
          <cell r="D60">
            <v>249610</v>
          </cell>
          <cell r="E60">
            <v>299952</v>
          </cell>
          <cell r="F60">
            <v>358984</v>
          </cell>
          <cell r="H60">
            <v>46</v>
          </cell>
          <cell r="I60">
            <v>258653</v>
          </cell>
          <cell r="J60">
            <v>368512</v>
          </cell>
          <cell r="K60">
            <v>307962</v>
          </cell>
          <cell r="L60">
            <v>256945</v>
          </cell>
          <cell r="M60">
            <v>307962</v>
          </cell>
          <cell r="N60">
            <v>368512</v>
          </cell>
        </row>
        <row r="61">
          <cell r="A61">
            <v>47</v>
          </cell>
          <cell r="B61">
            <v>257443</v>
          </cell>
          <cell r="C61">
            <v>342744</v>
          </cell>
          <cell r="D61">
            <v>255289</v>
          </cell>
          <cell r="E61">
            <v>306777</v>
          </cell>
          <cell r="F61">
            <v>367153</v>
          </cell>
          <cell r="H61">
            <v>47</v>
          </cell>
          <cell r="I61">
            <v>265117</v>
          </cell>
          <cell r="J61">
            <v>376897</v>
          </cell>
          <cell r="K61">
            <v>314970</v>
          </cell>
          <cell r="L61">
            <v>262971</v>
          </cell>
          <cell r="M61">
            <v>314970</v>
          </cell>
          <cell r="N61">
            <v>376897</v>
          </cell>
        </row>
        <row r="62">
          <cell r="A62">
            <v>48</v>
          </cell>
          <cell r="B62">
            <v>263737</v>
          </cell>
          <cell r="C62">
            <v>350369</v>
          </cell>
          <cell r="D62">
            <v>260969</v>
          </cell>
          <cell r="E62">
            <v>313602</v>
          </cell>
          <cell r="F62">
            <v>375321</v>
          </cell>
          <cell r="H62">
            <v>48</v>
          </cell>
          <cell r="I62">
            <v>271582</v>
          </cell>
          <cell r="J62">
            <v>385282</v>
          </cell>
          <cell r="K62">
            <v>321977</v>
          </cell>
          <cell r="L62">
            <v>268638</v>
          </cell>
          <cell r="M62">
            <v>321977</v>
          </cell>
          <cell r="N62">
            <v>385282</v>
          </cell>
        </row>
        <row r="63">
          <cell r="A63">
            <v>49</v>
          </cell>
          <cell r="B63">
            <v>270154</v>
          </cell>
          <cell r="C63">
            <v>358223</v>
          </cell>
          <cell r="D63">
            <v>266819</v>
          </cell>
          <cell r="E63">
            <v>320632</v>
          </cell>
          <cell r="F63">
            <v>383734</v>
          </cell>
          <cell r="H63">
            <v>49</v>
          </cell>
          <cell r="I63">
            <v>278175</v>
          </cell>
          <cell r="J63">
            <v>393918</v>
          </cell>
          <cell r="K63">
            <v>329194</v>
          </cell>
          <cell r="L63">
            <v>274660</v>
          </cell>
          <cell r="M63">
            <v>329194</v>
          </cell>
          <cell r="N63">
            <v>393918</v>
          </cell>
        </row>
        <row r="64">
          <cell r="A64">
            <v>50</v>
          </cell>
          <cell r="B64">
            <v>276571</v>
          </cell>
          <cell r="C64">
            <v>366076</v>
          </cell>
          <cell r="D64">
            <v>272669</v>
          </cell>
          <cell r="E64">
            <v>327661</v>
          </cell>
          <cell r="F64">
            <v>392147</v>
          </cell>
          <cell r="H64">
            <v>50</v>
          </cell>
          <cell r="I64">
            <v>284768</v>
          </cell>
          <cell r="J64">
            <v>402554</v>
          </cell>
          <cell r="K64">
            <v>336411</v>
          </cell>
          <cell r="L64">
            <v>280681</v>
          </cell>
          <cell r="M64">
            <v>336411</v>
          </cell>
          <cell r="N64">
            <v>402554</v>
          </cell>
        </row>
        <row r="65">
          <cell r="A65">
            <v>51</v>
          </cell>
          <cell r="B65">
            <v>282988</v>
          </cell>
          <cell r="C65">
            <v>373930</v>
          </cell>
          <cell r="D65">
            <v>278518</v>
          </cell>
          <cell r="E65">
            <v>334691</v>
          </cell>
          <cell r="F65">
            <v>400560</v>
          </cell>
          <cell r="H65">
            <v>51</v>
          </cell>
          <cell r="I65">
            <v>291361</v>
          </cell>
          <cell r="J65">
            <v>411190</v>
          </cell>
          <cell r="K65">
            <v>343629</v>
          </cell>
          <cell r="L65">
            <v>286703</v>
          </cell>
          <cell r="M65">
            <v>343629</v>
          </cell>
          <cell r="N65">
            <v>411190</v>
          </cell>
        </row>
        <row r="66">
          <cell r="A66">
            <v>52</v>
          </cell>
          <cell r="B66">
            <v>289404</v>
          </cell>
          <cell r="C66">
            <v>381783</v>
          </cell>
          <cell r="D66">
            <v>284368</v>
          </cell>
          <cell r="E66">
            <v>341720</v>
          </cell>
          <cell r="F66">
            <v>408973</v>
          </cell>
          <cell r="H66">
            <v>52</v>
          </cell>
          <cell r="I66">
            <v>297953</v>
          </cell>
          <cell r="J66">
            <v>419826</v>
          </cell>
          <cell r="K66">
            <v>350846</v>
          </cell>
          <cell r="L66">
            <v>292724</v>
          </cell>
          <cell r="M66">
            <v>350846</v>
          </cell>
          <cell r="N66">
            <v>419826</v>
          </cell>
        </row>
        <row r="67">
          <cell r="A67">
            <v>53</v>
          </cell>
          <cell r="B67">
            <v>295821</v>
          </cell>
          <cell r="C67">
            <v>389637</v>
          </cell>
          <cell r="D67">
            <v>290218</v>
          </cell>
          <cell r="E67">
            <v>348750</v>
          </cell>
          <cell r="F67">
            <v>417386</v>
          </cell>
          <cell r="H67">
            <v>53</v>
          </cell>
          <cell r="I67">
            <v>304546</v>
          </cell>
          <cell r="J67">
            <v>428462</v>
          </cell>
          <cell r="K67">
            <v>358063</v>
          </cell>
          <cell r="L67">
            <v>298746</v>
          </cell>
          <cell r="M67">
            <v>358063</v>
          </cell>
          <cell r="N67">
            <v>428462</v>
          </cell>
        </row>
        <row r="68">
          <cell r="A68">
            <v>54</v>
          </cell>
          <cell r="B68">
            <v>302238</v>
          </cell>
          <cell r="C68">
            <v>397490</v>
          </cell>
          <cell r="D68">
            <v>296068</v>
          </cell>
          <cell r="E68">
            <v>355779</v>
          </cell>
          <cell r="F68">
            <v>425799</v>
          </cell>
          <cell r="H68">
            <v>54</v>
          </cell>
          <cell r="I68">
            <v>311139</v>
          </cell>
          <cell r="J68">
            <v>437099</v>
          </cell>
          <cell r="K68">
            <v>365280</v>
          </cell>
          <cell r="L68">
            <v>304768</v>
          </cell>
          <cell r="M68">
            <v>365280</v>
          </cell>
          <cell r="N68">
            <v>437099</v>
          </cell>
        </row>
        <row r="69">
          <cell r="A69">
            <v>55</v>
          </cell>
          <cell r="B69">
            <v>308655</v>
          </cell>
          <cell r="C69">
            <v>405344</v>
          </cell>
          <cell r="D69">
            <v>301917</v>
          </cell>
          <cell r="E69">
            <v>362809</v>
          </cell>
          <cell r="F69">
            <v>434211</v>
          </cell>
          <cell r="H69">
            <v>55</v>
          </cell>
          <cell r="I69">
            <v>317732</v>
          </cell>
          <cell r="J69">
            <v>445735</v>
          </cell>
          <cell r="K69">
            <v>372497</v>
          </cell>
          <cell r="L69">
            <v>310789</v>
          </cell>
          <cell r="M69">
            <v>372497</v>
          </cell>
          <cell r="N69">
            <v>445735</v>
          </cell>
        </row>
        <row r="70">
          <cell r="A70">
            <v>56</v>
          </cell>
          <cell r="B70">
            <v>315072</v>
          </cell>
          <cell r="C70">
            <v>413197</v>
          </cell>
          <cell r="D70">
            <v>307767</v>
          </cell>
          <cell r="E70">
            <v>369838</v>
          </cell>
          <cell r="F70">
            <v>442624</v>
          </cell>
          <cell r="H70">
            <v>56</v>
          </cell>
          <cell r="I70">
            <v>324325</v>
          </cell>
          <cell r="J70">
            <v>454371</v>
          </cell>
          <cell r="K70">
            <v>379714</v>
          </cell>
          <cell r="L70">
            <v>316811</v>
          </cell>
          <cell r="M70">
            <v>379714</v>
          </cell>
          <cell r="N70">
            <v>454371</v>
          </cell>
        </row>
        <row r="71">
          <cell r="A71">
            <v>57</v>
          </cell>
          <cell r="B71">
            <v>321489</v>
          </cell>
          <cell r="C71">
            <v>421051</v>
          </cell>
          <cell r="D71">
            <v>313617</v>
          </cell>
          <cell r="E71">
            <v>376868</v>
          </cell>
          <cell r="F71">
            <v>451037</v>
          </cell>
          <cell r="H71">
            <v>57</v>
          </cell>
          <cell r="I71">
            <v>330918</v>
          </cell>
          <cell r="J71">
            <v>463007</v>
          </cell>
          <cell r="K71">
            <v>386932</v>
          </cell>
          <cell r="L71">
            <v>322832</v>
          </cell>
          <cell r="M71">
            <v>386932</v>
          </cell>
          <cell r="N71">
            <v>463007</v>
          </cell>
        </row>
        <row r="72">
          <cell r="A72">
            <v>58</v>
          </cell>
          <cell r="B72">
            <v>327905</v>
          </cell>
          <cell r="C72">
            <v>428904</v>
          </cell>
          <cell r="D72">
            <v>319467</v>
          </cell>
          <cell r="E72">
            <v>383897</v>
          </cell>
          <cell r="F72">
            <v>459450</v>
          </cell>
          <cell r="H72">
            <v>58</v>
          </cell>
          <cell r="I72">
            <v>337510</v>
          </cell>
          <cell r="J72">
            <v>471643</v>
          </cell>
          <cell r="K72">
            <v>394149</v>
          </cell>
          <cell r="L72">
            <v>328854</v>
          </cell>
          <cell r="M72">
            <v>394149</v>
          </cell>
          <cell r="N72">
            <v>471643</v>
          </cell>
        </row>
        <row r="73">
          <cell r="A73">
            <v>59</v>
          </cell>
          <cell r="B73">
            <v>334322</v>
          </cell>
          <cell r="C73">
            <v>436758</v>
          </cell>
          <cell r="D73">
            <v>325316</v>
          </cell>
          <cell r="E73">
            <v>390927</v>
          </cell>
          <cell r="F73">
            <v>467863</v>
          </cell>
          <cell r="H73">
            <v>59</v>
          </cell>
          <cell r="I73">
            <v>334103</v>
          </cell>
          <cell r="J73">
            <v>480279</v>
          </cell>
          <cell r="K73">
            <v>401366</v>
          </cell>
          <cell r="L73">
            <v>334875</v>
          </cell>
          <cell r="M73">
            <v>401366</v>
          </cell>
          <cell r="N73">
            <v>480279</v>
          </cell>
        </row>
        <row r="74">
          <cell r="A74">
            <v>60</v>
          </cell>
          <cell r="B74">
            <v>340739</v>
          </cell>
          <cell r="C74">
            <v>444611</v>
          </cell>
          <cell r="D74">
            <v>331166</v>
          </cell>
          <cell r="E74">
            <v>397956</v>
          </cell>
          <cell r="F74">
            <v>476276</v>
          </cell>
          <cell r="H74">
            <v>60</v>
          </cell>
          <cell r="I74">
            <v>350696</v>
          </cell>
          <cell r="J74">
            <v>488915</v>
          </cell>
          <cell r="K74">
            <v>408583</v>
          </cell>
          <cell r="L74">
            <v>340897</v>
          </cell>
          <cell r="M74">
            <v>408583</v>
          </cell>
          <cell r="N74">
            <v>488915</v>
          </cell>
        </row>
        <row r="75">
          <cell r="A75">
            <v>61</v>
          </cell>
          <cell r="B75">
            <v>347348</v>
          </cell>
          <cell r="C75">
            <v>452700</v>
          </cell>
          <cell r="D75">
            <v>337191</v>
          </cell>
          <cell r="E75">
            <v>405196</v>
          </cell>
          <cell r="F75">
            <v>484941</v>
          </cell>
          <cell r="H75">
            <v>61</v>
          </cell>
          <cell r="I75">
            <v>357486</v>
          </cell>
          <cell r="J75">
            <v>497810</v>
          </cell>
          <cell r="K75">
            <v>416016</v>
          </cell>
          <cell r="L75">
            <v>347099</v>
          </cell>
          <cell r="M75">
            <v>416016</v>
          </cell>
          <cell r="N75">
            <v>497810</v>
          </cell>
        </row>
        <row r="76">
          <cell r="A76">
            <v>62</v>
          </cell>
          <cell r="B76">
            <v>353957</v>
          </cell>
          <cell r="C76">
            <v>460788</v>
          </cell>
          <cell r="D76">
            <v>343215</v>
          </cell>
          <cell r="E76">
            <v>412436</v>
          </cell>
          <cell r="F76">
            <v>493605</v>
          </cell>
          <cell r="H76">
            <v>62</v>
          </cell>
          <cell r="I76">
            <v>364276</v>
          </cell>
          <cell r="J76">
            <v>506704</v>
          </cell>
          <cell r="K76">
            <v>423449</v>
          </cell>
          <cell r="L76">
            <v>353301</v>
          </cell>
          <cell r="M76">
            <v>423449</v>
          </cell>
          <cell r="N76">
            <v>506704</v>
          </cell>
        </row>
        <row r="77">
          <cell r="A77">
            <v>63</v>
          </cell>
          <cell r="B77">
            <v>360565</v>
          </cell>
          <cell r="C77">
            <v>468877</v>
          </cell>
          <cell r="D77">
            <v>349240</v>
          </cell>
          <cell r="E77">
            <v>419675</v>
          </cell>
          <cell r="F77">
            <v>502270</v>
          </cell>
          <cell r="H77">
            <v>63</v>
          </cell>
          <cell r="I77">
            <v>371066</v>
          </cell>
          <cell r="J77">
            <v>515599</v>
          </cell>
          <cell r="K77">
            <v>430882</v>
          </cell>
          <cell r="L77">
            <v>359502</v>
          </cell>
          <cell r="M77">
            <v>430882</v>
          </cell>
          <cell r="N77">
            <v>515599</v>
          </cell>
        </row>
        <row r="78">
          <cell r="A78">
            <v>64</v>
          </cell>
          <cell r="B78">
            <v>367174</v>
          </cell>
          <cell r="C78">
            <v>476965</v>
          </cell>
          <cell r="D78">
            <v>355265</v>
          </cell>
          <cell r="E78">
            <v>426915</v>
          </cell>
          <cell r="F78">
            <v>510934</v>
          </cell>
          <cell r="H78">
            <v>64</v>
          </cell>
          <cell r="I78">
            <v>377856</v>
          </cell>
          <cell r="J78">
            <v>524493</v>
          </cell>
          <cell r="K78">
            <v>438315</v>
          </cell>
          <cell r="L78">
            <v>365704</v>
          </cell>
          <cell r="M78">
            <v>438315</v>
          </cell>
          <cell r="N78">
            <v>524493</v>
          </cell>
        </row>
        <row r="79">
          <cell r="A79">
            <v>65</v>
          </cell>
          <cell r="B79">
            <v>373783</v>
          </cell>
          <cell r="C79">
            <v>485054</v>
          </cell>
          <cell r="D79">
            <v>361289</v>
          </cell>
          <cell r="E79">
            <v>434155</v>
          </cell>
          <cell r="F79">
            <v>519599</v>
          </cell>
          <cell r="H79">
            <v>65</v>
          </cell>
          <cell r="I79">
            <v>384646</v>
          </cell>
          <cell r="J79">
            <v>533388</v>
          </cell>
          <cell r="K79">
            <v>445748</v>
          </cell>
          <cell r="L79">
            <v>371906</v>
          </cell>
          <cell r="M79">
            <v>445748</v>
          </cell>
          <cell r="N79">
            <v>533388</v>
          </cell>
        </row>
        <row r="80">
          <cell r="A80">
            <v>66</v>
          </cell>
          <cell r="B80">
            <v>380392</v>
          </cell>
          <cell r="C80">
            <v>493143</v>
          </cell>
          <cell r="D80">
            <v>367314</v>
          </cell>
          <cell r="E80">
            <v>441395</v>
          </cell>
          <cell r="F80">
            <v>528264</v>
          </cell>
          <cell r="H80">
            <v>66</v>
          </cell>
          <cell r="I80">
            <v>391436</v>
          </cell>
          <cell r="J80">
            <v>542283</v>
          </cell>
          <cell r="K80">
            <v>453182</v>
          </cell>
          <cell r="L80">
            <v>378108</v>
          </cell>
          <cell r="M80">
            <v>453182</v>
          </cell>
          <cell r="N80">
            <v>542283</v>
          </cell>
        </row>
        <row r="81">
          <cell r="A81">
            <v>67</v>
          </cell>
          <cell r="B81">
            <v>387000</v>
          </cell>
          <cell r="C81">
            <v>501231</v>
          </cell>
          <cell r="D81">
            <v>373339</v>
          </cell>
          <cell r="E81">
            <v>448634</v>
          </cell>
          <cell r="F81">
            <v>536928</v>
          </cell>
          <cell r="H81">
            <v>67</v>
          </cell>
          <cell r="I81">
            <v>398226</v>
          </cell>
          <cell r="J81">
            <v>551177</v>
          </cell>
          <cell r="K81">
            <v>460615</v>
          </cell>
          <cell r="L81">
            <v>384309</v>
          </cell>
          <cell r="M81">
            <v>460615</v>
          </cell>
          <cell r="N81">
            <v>551177</v>
          </cell>
        </row>
        <row r="82">
          <cell r="A82">
            <v>68</v>
          </cell>
          <cell r="B82">
            <v>393609</v>
          </cell>
          <cell r="C82">
            <v>509320</v>
          </cell>
          <cell r="D82">
            <v>379363</v>
          </cell>
          <cell r="E82">
            <v>455874</v>
          </cell>
          <cell r="F82">
            <v>545593</v>
          </cell>
          <cell r="H82">
            <v>68</v>
          </cell>
          <cell r="I82">
            <v>405016</v>
          </cell>
          <cell r="J82">
            <v>560072</v>
          </cell>
          <cell r="K82">
            <v>468048</v>
          </cell>
          <cell r="L82">
            <v>390511</v>
          </cell>
          <cell r="M82">
            <v>468048</v>
          </cell>
          <cell r="N82">
            <v>560072</v>
          </cell>
        </row>
        <row r="83">
          <cell r="A83">
            <v>69</v>
          </cell>
          <cell r="B83">
            <v>400218</v>
          </cell>
          <cell r="C83">
            <v>517408</v>
          </cell>
          <cell r="D83">
            <v>385388</v>
          </cell>
          <cell r="E83">
            <v>463114</v>
          </cell>
          <cell r="F83">
            <v>554257</v>
          </cell>
          <cell r="H83">
            <v>69</v>
          </cell>
          <cell r="I83">
            <v>411806</v>
          </cell>
          <cell r="J83">
            <v>568966</v>
          </cell>
          <cell r="K83">
            <v>475481</v>
          </cell>
          <cell r="L83">
            <v>396713</v>
          </cell>
          <cell r="M83">
            <v>475481</v>
          </cell>
          <cell r="N83">
            <v>568966</v>
          </cell>
        </row>
        <row r="84">
          <cell r="A84">
            <v>70</v>
          </cell>
          <cell r="B84">
            <v>406827</v>
          </cell>
          <cell r="C84">
            <v>525497</v>
          </cell>
          <cell r="D84">
            <v>391413</v>
          </cell>
          <cell r="E84">
            <v>470354</v>
          </cell>
          <cell r="F84">
            <v>562922</v>
          </cell>
          <cell r="H84">
            <v>70</v>
          </cell>
          <cell r="I84">
            <v>418596</v>
          </cell>
          <cell r="J84">
            <v>577861</v>
          </cell>
          <cell r="K84">
            <v>482914</v>
          </cell>
          <cell r="L84">
            <v>402915</v>
          </cell>
          <cell r="M84">
            <v>482914</v>
          </cell>
          <cell r="N84">
            <v>577861</v>
          </cell>
        </row>
        <row r="85">
          <cell r="A85">
            <v>71</v>
          </cell>
          <cell r="B85">
            <v>413435</v>
          </cell>
          <cell r="C85">
            <v>533585</v>
          </cell>
          <cell r="D85">
            <v>397437</v>
          </cell>
          <cell r="E85">
            <v>477593</v>
          </cell>
          <cell r="F85">
            <v>571586</v>
          </cell>
          <cell r="H85">
            <v>71</v>
          </cell>
          <cell r="I85">
            <v>425386</v>
          </cell>
          <cell r="J85">
            <v>586755</v>
          </cell>
          <cell r="K85">
            <v>490347</v>
          </cell>
          <cell r="L85">
            <v>409116</v>
          </cell>
          <cell r="M85">
            <v>490347</v>
          </cell>
          <cell r="N85">
            <v>586755</v>
          </cell>
        </row>
        <row r="86">
          <cell r="A86">
            <v>72</v>
          </cell>
          <cell r="B86">
            <v>420044</v>
          </cell>
          <cell r="C86">
            <v>541674</v>
          </cell>
          <cell r="D86">
            <v>403462</v>
          </cell>
          <cell r="E86">
            <v>484833</v>
          </cell>
          <cell r="F86">
            <v>580251</v>
          </cell>
          <cell r="H86">
            <v>72</v>
          </cell>
          <cell r="I86">
            <v>432176</v>
          </cell>
          <cell r="J86">
            <v>595650</v>
          </cell>
          <cell r="K86">
            <v>497780</v>
          </cell>
          <cell r="L86">
            <v>415318</v>
          </cell>
          <cell r="M86">
            <v>497780</v>
          </cell>
          <cell r="N86">
            <v>595650</v>
          </cell>
        </row>
        <row r="87">
          <cell r="A87">
            <v>73</v>
          </cell>
          <cell r="B87">
            <v>426851</v>
          </cell>
          <cell r="C87">
            <v>550005</v>
          </cell>
          <cell r="D87">
            <v>409667</v>
          </cell>
          <cell r="E87">
            <v>192289</v>
          </cell>
          <cell r="F87">
            <v>589175</v>
          </cell>
          <cell r="H87">
            <v>73</v>
          </cell>
          <cell r="I87">
            <v>439169</v>
          </cell>
          <cell r="J87">
            <v>604811</v>
          </cell>
          <cell r="K87">
            <v>505436</v>
          </cell>
          <cell r="L87">
            <v>421705</v>
          </cell>
          <cell r="M87">
            <v>505436</v>
          </cell>
          <cell r="N87">
            <v>604811</v>
          </cell>
        </row>
        <row r="88">
          <cell r="A88">
            <v>74</v>
          </cell>
          <cell r="B88">
            <v>433657</v>
          </cell>
          <cell r="C88">
            <v>558335</v>
          </cell>
          <cell r="D88">
            <v>415872</v>
          </cell>
          <cell r="E88">
            <v>499746</v>
          </cell>
          <cell r="F88">
            <v>598099</v>
          </cell>
          <cell r="H88">
            <v>74</v>
          </cell>
          <cell r="I88">
            <v>446162</v>
          </cell>
          <cell r="J88">
            <v>613971</v>
          </cell>
          <cell r="K88">
            <v>513091</v>
          </cell>
          <cell r="L88">
            <v>428093</v>
          </cell>
          <cell r="M88">
            <v>513091</v>
          </cell>
          <cell r="N88">
            <v>613971</v>
          </cell>
        </row>
        <row r="89">
          <cell r="A89">
            <v>75</v>
          </cell>
          <cell r="B89">
            <v>440464</v>
          </cell>
          <cell r="C89">
            <v>566666</v>
          </cell>
          <cell r="D89">
            <v>422077</v>
          </cell>
          <cell r="E89">
            <v>507202</v>
          </cell>
          <cell r="F89">
            <v>607023</v>
          </cell>
          <cell r="H89">
            <v>75</v>
          </cell>
          <cell r="I89">
            <v>453155</v>
          </cell>
          <cell r="J89">
            <v>623132</v>
          </cell>
          <cell r="K89">
            <v>520747</v>
          </cell>
          <cell r="L89">
            <v>434480</v>
          </cell>
          <cell r="M89">
            <v>520747</v>
          </cell>
          <cell r="N89">
            <v>623132</v>
          </cell>
        </row>
        <row r="90">
          <cell r="A90">
            <v>76</v>
          </cell>
          <cell r="B90">
            <v>447270</v>
          </cell>
          <cell r="C90">
            <v>574996</v>
          </cell>
          <cell r="D90">
            <v>428282</v>
          </cell>
          <cell r="E90">
            <v>514659</v>
          </cell>
          <cell r="F90">
            <v>615946</v>
          </cell>
          <cell r="H90">
            <v>76</v>
          </cell>
          <cell r="I90">
            <v>460148</v>
          </cell>
          <cell r="J90">
            <v>632293</v>
          </cell>
          <cell r="K90">
            <v>528402</v>
          </cell>
          <cell r="L90">
            <v>440867</v>
          </cell>
          <cell r="M90">
            <v>528402</v>
          </cell>
          <cell r="N90">
            <v>632293</v>
          </cell>
        </row>
        <row r="91">
          <cell r="A91">
            <v>77</v>
          </cell>
          <cell r="B91">
            <v>454077</v>
          </cell>
          <cell r="C91">
            <v>583327</v>
          </cell>
          <cell r="D91">
            <v>434487</v>
          </cell>
          <cell r="E91">
            <v>522115</v>
          </cell>
          <cell r="F91">
            <v>624870</v>
          </cell>
          <cell r="H91">
            <v>77</v>
          </cell>
          <cell r="I91">
            <v>467141</v>
          </cell>
          <cell r="J91">
            <v>641453</v>
          </cell>
          <cell r="K91">
            <v>536058</v>
          </cell>
          <cell r="L91">
            <v>447254</v>
          </cell>
          <cell r="M91">
            <v>536058</v>
          </cell>
          <cell r="N91">
            <v>641453</v>
          </cell>
        </row>
        <row r="92">
          <cell r="A92">
            <v>78</v>
          </cell>
          <cell r="B92">
            <v>460883</v>
          </cell>
          <cell r="C92">
            <v>591657</v>
          </cell>
          <cell r="D92">
            <v>440692</v>
          </cell>
          <cell r="E92">
            <v>529572</v>
          </cell>
          <cell r="F92">
            <v>633794</v>
          </cell>
          <cell r="H92">
            <v>78</v>
          </cell>
          <cell r="I92">
            <v>474135</v>
          </cell>
          <cell r="J92">
            <v>650614</v>
          </cell>
          <cell r="K92">
            <v>543714</v>
          </cell>
          <cell r="L92">
            <v>453642</v>
          </cell>
          <cell r="M92">
            <v>543714</v>
          </cell>
          <cell r="N92">
            <v>650614</v>
          </cell>
        </row>
        <row r="93">
          <cell r="A93">
            <v>79</v>
          </cell>
          <cell r="B93">
            <v>467690</v>
          </cell>
          <cell r="C93">
            <v>599988</v>
          </cell>
          <cell r="D93">
            <v>446896</v>
          </cell>
          <cell r="E93">
            <v>537028</v>
          </cell>
          <cell r="F93">
            <v>642718</v>
          </cell>
          <cell r="H93">
            <v>79</v>
          </cell>
          <cell r="I93">
            <v>481128</v>
          </cell>
          <cell r="J93">
            <v>659775</v>
          </cell>
          <cell r="K93">
            <v>551369</v>
          </cell>
          <cell r="L93">
            <v>460029</v>
          </cell>
          <cell r="M93">
            <v>551369</v>
          </cell>
          <cell r="N93">
            <v>659775</v>
          </cell>
        </row>
        <row r="94">
          <cell r="A94">
            <v>80</v>
          </cell>
          <cell r="B94">
            <v>474496</v>
          </cell>
          <cell r="C94">
            <v>608318</v>
          </cell>
          <cell r="D94">
            <v>453101</v>
          </cell>
          <cell r="E94">
            <v>544484</v>
          </cell>
          <cell r="F94">
            <v>651642</v>
          </cell>
          <cell r="H94">
            <v>80</v>
          </cell>
          <cell r="I94">
            <v>488121</v>
          </cell>
          <cell r="J94">
            <v>668935</v>
          </cell>
          <cell r="K94">
            <v>559025</v>
          </cell>
          <cell r="L94">
            <v>466416</v>
          </cell>
          <cell r="M94">
            <v>559025</v>
          </cell>
          <cell r="N94">
            <v>668935</v>
          </cell>
        </row>
        <row r="95">
          <cell r="A95">
            <v>81</v>
          </cell>
          <cell r="B95">
            <v>481303</v>
          </cell>
          <cell r="C95">
            <v>616649</v>
          </cell>
          <cell r="D95">
            <v>459306</v>
          </cell>
          <cell r="E95">
            <v>551941</v>
          </cell>
          <cell r="F95">
            <v>660566</v>
          </cell>
          <cell r="H95">
            <v>81</v>
          </cell>
          <cell r="I95">
            <v>495114</v>
          </cell>
          <cell r="J95">
            <v>678096</v>
          </cell>
          <cell r="K95">
            <v>566680</v>
          </cell>
          <cell r="L95">
            <v>472803</v>
          </cell>
          <cell r="M95">
            <v>566680</v>
          </cell>
          <cell r="N95">
            <v>678096</v>
          </cell>
        </row>
        <row r="96">
          <cell r="A96">
            <v>82</v>
          </cell>
          <cell r="B96">
            <v>488109</v>
          </cell>
          <cell r="C96">
            <v>624979</v>
          </cell>
          <cell r="D96">
            <v>465511</v>
          </cell>
          <cell r="E96">
            <v>559397</v>
          </cell>
          <cell r="F96">
            <v>669489</v>
          </cell>
          <cell r="H96">
            <v>82</v>
          </cell>
          <cell r="I96">
            <v>502107</v>
          </cell>
          <cell r="J96">
            <v>687257</v>
          </cell>
          <cell r="K96">
            <v>574336</v>
          </cell>
          <cell r="L96">
            <v>479191</v>
          </cell>
          <cell r="M96">
            <v>574336</v>
          </cell>
          <cell r="N96">
            <v>687257</v>
          </cell>
        </row>
        <row r="97">
          <cell r="A97">
            <v>83</v>
          </cell>
          <cell r="B97">
            <v>494916</v>
          </cell>
          <cell r="C97">
            <v>633310</v>
          </cell>
          <cell r="D97">
            <v>471716</v>
          </cell>
          <cell r="E97">
            <v>566854</v>
          </cell>
          <cell r="F97">
            <v>678687</v>
          </cell>
          <cell r="H97">
            <v>83</v>
          </cell>
          <cell r="I97">
            <v>509100</v>
          </cell>
          <cell r="J97">
            <v>696417</v>
          </cell>
          <cell r="K97">
            <v>581991</v>
          </cell>
          <cell r="L97">
            <v>485578</v>
          </cell>
          <cell r="M97">
            <v>581991</v>
          </cell>
          <cell r="N97">
            <v>696417</v>
          </cell>
        </row>
        <row r="98">
          <cell r="A98">
            <v>84</v>
          </cell>
          <cell r="B98">
            <v>501722</v>
          </cell>
          <cell r="C98">
            <v>641640</v>
          </cell>
          <cell r="D98">
            <v>477921</v>
          </cell>
          <cell r="E98">
            <v>574310</v>
          </cell>
          <cell r="F98">
            <v>687337</v>
          </cell>
          <cell r="H98">
            <v>84</v>
          </cell>
          <cell r="I98">
            <v>516093</v>
          </cell>
          <cell r="J98">
            <v>705578</v>
          </cell>
          <cell r="K98">
            <v>589647</v>
          </cell>
          <cell r="L98">
            <v>491965</v>
          </cell>
          <cell r="M98">
            <v>589647</v>
          </cell>
          <cell r="N98">
            <v>705578</v>
          </cell>
        </row>
        <row r="99">
          <cell r="A99">
            <v>85</v>
          </cell>
          <cell r="B99">
            <v>508732</v>
          </cell>
          <cell r="C99">
            <v>650220</v>
          </cell>
          <cell r="D99">
            <v>484312</v>
          </cell>
          <cell r="E99">
            <v>581989</v>
          </cell>
          <cell r="F99">
            <v>696528</v>
          </cell>
          <cell r="H99">
            <v>85</v>
          </cell>
          <cell r="I99">
            <v>523295</v>
          </cell>
          <cell r="J99">
            <v>715013</v>
          </cell>
          <cell r="K99">
            <v>597531</v>
          </cell>
          <cell r="L99">
            <v>498543</v>
          </cell>
          <cell r="M99">
            <v>597531</v>
          </cell>
          <cell r="N99">
            <v>715013</v>
          </cell>
        </row>
        <row r="100">
          <cell r="A100">
            <v>86</v>
          </cell>
          <cell r="B100">
            <v>515742</v>
          </cell>
          <cell r="C100">
            <v>658800</v>
          </cell>
          <cell r="D100">
            <v>490702</v>
          </cell>
          <cell r="E100">
            <v>589669</v>
          </cell>
          <cell r="F100">
            <v>705719</v>
          </cell>
          <cell r="H100">
            <v>86</v>
          </cell>
          <cell r="I100">
            <v>530498</v>
          </cell>
          <cell r="J100">
            <v>724447</v>
          </cell>
          <cell r="K100">
            <v>605416</v>
          </cell>
          <cell r="L100">
            <v>505122</v>
          </cell>
          <cell r="M100">
            <v>605416</v>
          </cell>
          <cell r="N100">
            <v>724447</v>
          </cell>
        </row>
        <row r="101">
          <cell r="A101">
            <v>87</v>
          </cell>
          <cell r="B101">
            <v>522753</v>
          </cell>
          <cell r="C101">
            <v>667379</v>
          </cell>
          <cell r="D101">
            <v>497093</v>
          </cell>
          <cell r="E101">
            <v>597348</v>
          </cell>
          <cell r="F101">
            <v>714909</v>
          </cell>
          <cell r="H101">
            <v>87</v>
          </cell>
          <cell r="I101">
            <v>537700</v>
          </cell>
          <cell r="J101">
            <v>733882</v>
          </cell>
          <cell r="K101">
            <v>613300</v>
          </cell>
          <cell r="L101">
            <v>511700</v>
          </cell>
          <cell r="M101">
            <v>613300</v>
          </cell>
          <cell r="N101">
            <v>733882</v>
          </cell>
        </row>
        <row r="102">
          <cell r="A102">
            <v>88</v>
          </cell>
          <cell r="B102">
            <v>529763</v>
          </cell>
          <cell r="C102">
            <v>675959</v>
          </cell>
          <cell r="D102">
            <v>503483</v>
          </cell>
          <cell r="E102">
            <v>605027</v>
          </cell>
          <cell r="F102">
            <v>724100</v>
          </cell>
          <cell r="H102">
            <v>88</v>
          </cell>
          <cell r="I102">
            <v>544902</v>
          </cell>
          <cell r="J102">
            <v>743317</v>
          </cell>
          <cell r="K102">
            <v>621185</v>
          </cell>
          <cell r="L102">
            <v>518278</v>
          </cell>
          <cell r="M102">
            <v>621185</v>
          </cell>
          <cell r="N102">
            <v>743317</v>
          </cell>
        </row>
        <row r="103">
          <cell r="A103">
            <v>89</v>
          </cell>
          <cell r="B103">
            <v>536773</v>
          </cell>
          <cell r="C103">
            <v>684539</v>
          </cell>
          <cell r="D103">
            <v>509874</v>
          </cell>
          <cell r="E103">
            <v>612707</v>
          </cell>
          <cell r="F103">
            <v>733291</v>
          </cell>
          <cell r="H103">
            <v>89</v>
          </cell>
          <cell r="I103">
            <v>552105</v>
          </cell>
          <cell r="J103">
            <v>752751</v>
          </cell>
          <cell r="K103">
            <v>629069</v>
          </cell>
          <cell r="L103">
            <v>524856</v>
          </cell>
          <cell r="M103">
            <v>629069</v>
          </cell>
          <cell r="N103">
            <v>752751</v>
          </cell>
        </row>
        <row r="104">
          <cell r="A104">
            <v>90</v>
          </cell>
          <cell r="B104">
            <v>543783</v>
          </cell>
          <cell r="C104">
            <v>693119</v>
          </cell>
          <cell r="D104">
            <v>516264</v>
          </cell>
          <cell r="E104">
            <v>620386</v>
          </cell>
          <cell r="F104">
            <v>742482</v>
          </cell>
          <cell r="H104">
            <v>90</v>
          </cell>
          <cell r="I104">
            <v>559307</v>
          </cell>
          <cell r="J104">
            <v>762186</v>
          </cell>
          <cell r="K104">
            <v>636954</v>
          </cell>
          <cell r="L104">
            <v>531435</v>
          </cell>
          <cell r="M104">
            <v>636954</v>
          </cell>
          <cell r="N104">
            <v>762186</v>
          </cell>
        </row>
        <row r="105">
          <cell r="A105">
            <v>91</v>
          </cell>
          <cell r="B105">
            <v>550793</v>
          </cell>
          <cell r="C105">
            <v>701698</v>
          </cell>
          <cell r="D105">
            <v>522655</v>
          </cell>
          <cell r="E105">
            <v>628065</v>
          </cell>
          <cell r="F105">
            <v>751672</v>
          </cell>
          <cell r="H105">
            <v>91</v>
          </cell>
          <cell r="I105">
            <v>566509</v>
          </cell>
          <cell r="J105">
            <v>771621</v>
          </cell>
          <cell r="K105">
            <v>644838</v>
          </cell>
          <cell r="L105">
            <v>538013</v>
          </cell>
          <cell r="M105">
            <v>644838</v>
          </cell>
          <cell r="N105">
            <v>771621</v>
          </cell>
        </row>
        <row r="106">
          <cell r="A106">
            <v>92</v>
          </cell>
          <cell r="B106">
            <v>557803</v>
          </cell>
          <cell r="C106">
            <v>710278</v>
          </cell>
          <cell r="D106">
            <v>529045</v>
          </cell>
          <cell r="E106">
            <v>635745</v>
          </cell>
          <cell r="F106">
            <v>760863</v>
          </cell>
          <cell r="H106">
            <v>92</v>
          </cell>
          <cell r="I106">
            <v>573712</v>
          </cell>
          <cell r="J106">
            <v>781055</v>
          </cell>
          <cell r="K106">
            <v>652722</v>
          </cell>
          <cell r="L106">
            <v>544591</v>
          </cell>
          <cell r="M106">
            <v>652722</v>
          </cell>
          <cell r="N106">
            <v>781055</v>
          </cell>
        </row>
        <row r="107">
          <cell r="A107">
            <v>93</v>
          </cell>
          <cell r="B107">
            <v>564814</v>
          </cell>
          <cell r="C107">
            <v>718858</v>
          </cell>
          <cell r="D107">
            <v>535436</v>
          </cell>
          <cell r="E107">
            <v>643424</v>
          </cell>
          <cell r="F107">
            <v>770054</v>
          </cell>
          <cell r="H107">
            <v>93</v>
          </cell>
          <cell r="I107">
            <v>580914</v>
          </cell>
          <cell r="J107">
            <v>790490</v>
          </cell>
          <cell r="K107">
            <v>660607</v>
          </cell>
          <cell r="L107">
            <v>551169</v>
          </cell>
          <cell r="M107">
            <v>660607</v>
          </cell>
          <cell r="N107">
            <v>790490</v>
          </cell>
        </row>
        <row r="108">
          <cell r="A108">
            <v>94</v>
          </cell>
          <cell r="B108">
            <v>571824</v>
          </cell>
          <cell r="C108">
            <v>727438</v>
          </cell>
          <cell r="D108">
            <v>541826</v>
          </cell>
          <cell r="E108">
            <v>651103</v>
          </cell>
          <cell r="F108">
            <v>779245</v>
          </cell>
          <cell r="H108">
            <v>94</v>
          </cell>
          <cell r="I108">
            <v>588116</v>
          </cell>
          <cell r="J108">
            <v>799925</v>
          </cell>
          <cell r="K108">
            <v>668491</v>
          </cell>
          <cell r="L108">
            <v>557748</v>
          </cell>
          <cell r="M108">
            <v>668491</v>
          </cell>
          <cell r="N108">
            <v>799925</v>
          </cell>
        </row>
        <row r="109">
          <cell r="A109">
            <v>95</v>
          </cell>
          <cell r="B109">
            <v>578834</v>
          </cell>
          <cell r="C109">
            <v>736017</v>
          </cell>
          <cell r="D109">
            <v>548217</v>
          </cell>
          <cell r="E109">
            <v>658783</v>
          </cell>
          <cell r="F109">
            <v>788435</v>
          </cell>
          <cell r="H109">
            <v>95</v>
          </cell>
          <cell r="I109">
            <v>595319</v>
          </cell>
          <cell r="J109">
            <v>809359</v>
          </cell>
          <cell r="K109">
            <v>676376</v>
          </cell>
          <cell r="L109">
            <v>564326</v>
          </cell>
          <cell r="M109">
            <v>676376</v>
          </cell>
          <cell r="N109">
            <v>809359</v>
          </cell>
        </row>
        <row r="110">
          <cell r="A110">
            <v>96</v>
          </cell>
          <cell r="B110">
            <v>585844</v>
          </cell>
          <cell r="C110">
            <v>744957</v>
          </cell>
          <cell r="D110">
            <v>554607</v>
          </cell>
          <cell r="E110">
            <v>666462</v>
          </cell>
          <cell r="F110">
            <v>797626</v>
          </cell>
          <cell r="H110">
            <v>96</v>
          </cell>
          <cell r="I110">
            <v>602521</v>
          </cell>
          <cell r="J110">
            <v>818794</v>
          </cell>
          <cell r="K110">
            <v>684260</v>
          </cell>
          <cell r="L110">
            <v>570904</v>
          </cell>
          <cell r="M110">
            <v>684260</v>
          </cell>
          <cell r="N110">
            <v>818794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Deelnemerslijst"/>
      <sheetName val="Personeel"/>
      <sheetName val="Budget"/>
      <sheetName val="hulpsheets"/>
    </sheetNames>
    <sheetDataSet>
      <sheetData sheetId="0"/>
      <sheetData sheetId="1"/>
      <sheetData sheetId="2"/>
      <sheetData sheetId="3"/>
      <sheetData sheetId="4">
        <row r="1"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</row>
        <row r="2">
          <cell r="A2" t="str">
            <v>VSNU</v>
          </cell>
        </row>
        <row r="3">
          <cell r="A3" t="str">
            <v>Overig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4000</v>
          </cell>
          <cell r="C15">
            <v>6255</v>
          </cell>
          <cell r="D15">
            <v>4659</v>
          </cell>
          <cell r="E15">
            <v>5600</v>
          </cell>
          <cell r="F15">
            <v>6700</v>
          </cell>
          <cell r="H15">
            <v>1</v>
          </cell>
          <cell r="I15">
            <v>4039</v>
          </cell>
          <cell r="J15">
            <v>6799</v>
          </cell>
          <cell r="K15">
            <v>5674</v>
          </cell>
          <cell r="L15">
            <v>4713</v>
          </cell>
          <cell r="M15">
            <v>5674</v>
          </cell>
          <cell r="N15">
            <v>6799</v>
          </cell>
        </row>
        <row r="16">
          <cell r="A16">
            <v>2</v>
          </cell>
          <cell r="B16">
            <v>8000</v>
          </cell>
          <cell r="C16">
            <v>12510</v>
          </cell>
          <cell r="D16">
            <v>9317</v>
          </cell>
          <cell r="E16">
            <v>11200</v>
          </cell>
          <cell r="F16">
            <v>13399</v>
          </cell>
          <cell r="H16">
            <v>2</v>
          </cell>
          <cell r="I16">
            <v>8078</v>
          </cell>
          <cell r="J16">
            <v>13599</v>
          </cell>
          <cell r="K16">
            <v>11349</v>
          </cell>
          <cell r="L16">
            <v>9425</v>
          </cell>
          <cell r="M16">
            <v>11349</v>
          </cell>
          <cell r="N16">
            <v>13599</v>
          </cell>
        </row>
        <row r="17">
          <cell r="A17">
            <v>3</v>
          </cell>
          <cell r="B17">
            <v>12000</v>
          </cell>
          <cell r="C17">
            <v>18765</v>
          </cell>
          <cell r="D17">
            <v>13976</v>
          </cell>
          <cell r="E17">
            <v>16799</v>
          </cell>
          <cell r="F17">
            <v>20099</v>
          </cell>
          <cell r="H17">
            <v>3</v>
          </cell>
          <cell r="I17">
            <v>12118</v>
          </cell>
          <cell r="J17">
            <v>20398</v>
          </cell>
          <cell r="K17">
            <v>17023</v>
          </cell>
          <cell r="L17">
            <v>14138</v>
          </cell>
          <cell r="M17">
            <v>17023</v>
          </cell>
          <cell r="N17">
            <v>20398</v>
          </cell>
        </row>
        <row r="18">
          <cell r="A18">
            <v>4</v>
          </cell>
          <cell r="B18">
            <v>16000</v>
          </cell>
          <cell r="C18">
            <v>25020</v>
          </cell>
          <cell r="D18">
            <v>18634</v>
          </cell>
          <cell r="E18">
            <v>22399</v>
          </cell>
          <cell r="F18">
            <v>26798</v>
          </cell>
          <cell r="H18">
            <v>4</v>
          </cell>
          <cell r="I18">
            <v>16157</v>
          </cell>
          <cell r="J18">
            <v>27197</v>
          </cell>
          <cell r="K18">
            <v>22697</v>
          </cell>
          <cell r="L18">
            <v>18850</v>
          </cell>
          <cell r="M18">
            <v>22697</v>
          </cell>
          <cell r="N18">
            <v>27197</v>
          </cell>
        </row>
        <row r="19">
          <cell r="A19">
            <v>5</v>
          </cell>
          <cell r="B19">
            <v>20000</v>
          </cell>
          <cell r="C19">
            <v>31275</v>
          </cell>
          <cell r="D19">
            <v>23293</v>
          </cell>
          <cell r="E19">
            <v>27999</v>
          </cell>
          <cell r="F19">
            <v>33498</v>
          </cell>
          <cell r="H19">
            <v>5</v>
          </cell>
          <cell r="I19">
            <v>20196</v>
          </cell>
          <cell r="J19">
            <v>33997</v>
          </cell>
          <cell r="K19">
            <v>28371</v>
          </cell>
          <cell r="L19">
            <v>23563</v>
          </cell>
          <cell r="M19">
            <v>28371</v>
          </cell>
          <cell r="N19">
            <v>33997</v>
          </cell>
        </row>
        <row r="20">
          <cell r="A20">
            <v>6</v>
          </cell>
          <cell r="B20">
            <v>24001</v>
          </cell>
          <cell r="C20">
            <v>37530</v>
          </cell>
          <cell r="D20">
            <v>27952</v>
          </cell>
          <cell r="E20">
            <v>33599</v>
          </cell>
          <cell r="F20">
            <v>40197</v>
          </cell>
          <cell r="H20">
            <v>6</v>
          </cell>
          <cell r="I20">
            <v>24235</v>
          </cell>
          <cell r="J20">
            <v>40796</v>
          </cell>
          <cell r="K20">
            <v>34046</v>
          </cell>
          <cell r="L20">
            <v>28276</v>
          </cell>
          <cell r="M20">
            <v>34046</v>
          </cell>
          <cell r="N20">
            <v>40796</v>
          </cell>
        </row>
        <row r="21">
          <cell r="A21">
            <v>7</v>
          </cell>
          <cell r="B21">
            <v>28001</v>
          </cell>
          <cell r="C21">
            <v>43785</v>
          </cell>
          <cell r="D21">
            <v>32610</v>
          </cell>
          <cell r="E21">
            <v>39198</v>
          </cell>
          <cell r="F21">
            <v>46897</v>
          </cell>
          <cell r="H21">
            <v>7</v>
          </cell>
          <cell r="I21">
            <v>28274</v>
          </cell>
          <cell r="J21">
            <v>47595</v>
          </cell>
          <cell r="K21">
            <v>39720</v>
          </cell>
          <cell r="L21">
            <v>32988</v>
          </cell>
          <cell r="M21">
            <v>39720</v>
          </cell>
          <cell r="N21">
            <v>47595</v>
          </cell>
        </row>
        <row r="22">
          <cell r="A22">
            <v>8</v>
          </cell>
          <cell r="B22">
            <v>32001</v>
          </cell>
          <cell r="C22">
            <v>50040</v>
          </cell>
          <cell r="D22">
            <v>37269</v>
          </cell>
          <cell r="E22">
            <v>44798</v>
          </cell>
          <cell r="F22">
            <v>53596</v>
          </cell>
          <cell r="H22">
            <v>8</v>
          </cell>
          <cell r="I22">
            <v>32313</v>
          </cell>
          <cell r="J22">
            <v>54395</v>
          </cell>
          <cell r="K22">
            <v>45394</v>
          </cell>
          <cell r="L22">
            <v>37701</v>
          </cell>
          <cell r="M22">
            <v>45394</v>
          </cell>
          <cell r="N22">
            <v>54395</v>
          </cell>
        </row>
        <row r="23">
          <cell r="A23">
            <v>9</v>
          </cell>
          <cell r="B23">
            <v>36001</v>
          </cell>
          <cell r="C23">
            <v>56295</v>
          </cell>
          <cell r="D23">
            <v>41927</v>
          </cell>
          <cell r="E23">
            <v>50398</v>
          </cell>
          <cell r="F23">
            <v>60296</v>
          </cell>
          <cell r="H23">
            <v>9</v>
          </cell>
          <cell r="I23">
            <v>36353</v>
          </cell>
          <cell r="J23">
            <v>61194</v>
          </cell>
          <cell r="K23">
            <v>51068</v>
          </cell>
          <cell r="L23">
            <v>42413</v>
          </cell>
          <cell r="M23">
            <v>51068</v>
          </cell>
          <cell r="N23">
            <v>61194</v>
          </cell>
        </row>
        <row r="24">
          <cell r="A24">
            <v>10</v>
          </cell>
          <cell r="B24">
            <v>40001</v>
          </cell>
          <cell r="C24">
            <v>62550</v>
          </cell>
          <cell r="D24">
            <v>46586</v>
          </cell>
          <cell r="E24">
            <v>55998</v>
          </cell>
          <cell r="F24">
            <v>66995</v>
          </cell>
          <cell r="H24">
            <v>10</v>
          </cell>
          <cell r="I24">
            <v>40392</v>
          </cell>
          <cell r="J24">
            <v>67993</v>
          </cell>
          <cell r="K24">
            <v>56743</v>
          </cell>
          <cell r="L24">
            <v>47126</v>
          </cell>
          <cell r="M24">
            <v>56743</v>
          </cell>
          <cell r="N24">
            <v>67993</v>
          </cell>
        </row>
        <row r="25">
          <cell r="A25">
            <v>11</v>
          </cell>
          <cell r="B25">
            <v>44001</v>
          </cell>
          <cell r="C25">
            <v>68805</v>
          </cell>
          <cell r="D25">
            <v>51244</v>
          </cell>
          <cell r="E25">
            <v>61597</v>
          </cell>
          <cell r="F25">
            <v>73695</v>
          </cell>
          <cell r="H25">
            <v>11</v>
          </cell>
          <cell r="I25">
            <v>44431</v>
          </cell>
          <cell r="J25">
            <v>74793</v>
          </cell>
          <cell r="K25">
            <v>62417</v>
          </cell>
          <cell r="L25">
            <v>51838</v>
          </cell>
          <cell r="M25">
            <v>62417</v>
          </cell>
          <cell r="N25">
            <v>74793</v>
          </cell>
        </row>
        <row r="26">
          <cell r="A26">
            <v>12</v>
          </cell>
          <cell r="B26">
            <v>52001</v>
          </cell>
          <cell r="C26">
            <v>81315</v>
          </cell>
          <cell r="D26">
            <v>60562</v>
          </cell>
          <cell r="E26">
            <v>72797</v>
          </cell>
          <cell r="F26">
            <v>87093</v>
          </cell>
          <cell r="H26">
            <v>12</v>
          </cell>
          <cell r="I26">
            <v>52509</v>
          </cell>
          <cell r="J26">
            <v>88391</v>
          </cell>
          <cell r="K26">
            <v>73765</v>
          </cell>
          <cell r="L26">
            <v>61264</v>
          </cell>
          <cell r="M26">
            <v>73765</v>
          </cell>
          <cell r="N26">
            <v>88391</v>
          </cell>
        </row>
        <row r="27">
          <cell r="A27">
            <v>13</v>
          </cell>
          <cell r="B27">
            <v>57220</v>
          </cell>
          <cell r="C27">
            <v>88248</v>
          </cell>
          <cell r="D27">
            <v>65726</v>
          </cell>
          <cell r="E27">
            <v>79004</v>
          </cell>
          <cell r="F27">
            <v>94519</v>
          </cell>
          <cell r="H27">
            <v>13</v>
          </cell>
          <cell r="I27">
            <v>57780</v>
          </cell>
          <cell r="J27">
            <v>95916</v>
          </cell>
          <cell r="K27">
            <v>80045</v>
          </cell>
          <cell r="L27">
            <v>66479</v>
          </cell>
          <cell r="M27">
            <v>80045</v>
          </cell>
          <cell r="N27">
            <v>95916</v>
          </cell>
        </row>
        <row r="28">
          <cell r="A28">
            <v>14</v>
          </cell>
          <cell r="B28">
            <v>62438</v>
          </cell>
          <cell r="C28">
            <v>95181</v>
          </cell>
          <cell r="D28">
            <v>70889</v>
          </cell>
          <cell r="E28">
            <v>85211</v>
          </cell>
          <cell r="F28">
            <v>101945</v>
          </cell>
          <cell r="H28">
            <v>14</v>
          </cell>
          <cell r="I28">
            <v>63052</v>
          </cell>
          <cell r="J28">
            <v>103440</v>
          </cell>
          <cell r="K28">
            <v>86324</v>
          </cell>
          <cell r="L28">
            <v>71695</v>
          </cell>
          <cell r="M28">
            <v>86324</v>
          </cell>
          <cell r="N28">
            <v>103440</v>
          </cell>
        </row>
        <row r="29">
          <cell r="A29">
            <v>15</v>
          </cell>
          <cell r="B29">
            <v>67657</v>
          </cell>
          <cell r="C29">
            <v>102115</v>
          </cell>
          <cell r="D29">
            <v>76053</v>
          </cell>
          <cell r="E29">
            <v>91418</v>
          </cell>
          <cell r="F29">
            <v>109371</v>
          </cell>
          <cell r="H29">
            <v>15</v>
          </cell>
          <cell r="I29">
            <v>68323</v>
          </cell>
          <cell r="J29">
            <v>110965</v>
          </cell>
          <cell r="K29">
            <v>92604</v>
          </cell>
          <cell r="L29">
            <v>76910</v>
          </cell>
          <cell r="M29">
            <v>92604</v>
          </cell>
          <cell r="N29">
            <v>110965</v>
          </cell>
        </row>
        <row r="30">
          <cell r="A30">
            <v>16</v>
          </cell>
          <cell r="B30">
            <v>72875</v>
          </cell>
          <cell r="C30">
            <v>109048</v>
          </cell>
          <cell r="D30">
            <v>81216</v>
          </cell>
          <cell r="E30">
            <v>97624</v>
          </cell>
          <cell r="F30">
            <v>116796</v>
          </cell>
          <cell r="H30">
            <v>16</v>
          </cell>
          <cell r="I30">
            <v>73595</v>
          </cell>
          <cell r="J30">
            <v>118490</v>
          </cell>
          <cell r="K30">
            <v>98883</v>
          </cell>
          <cell r="L30">
            <v>82125</v>
          </cell>
          <cell r="M30">
            <v>98883</v>
          </cell>
          <cell r="N30">
            <v>118490</v>
          </cell>
        </row>
        <row r="31">
          <cell r="A31">
            <v>17</v>
          </cell>
          <cell r="B31">
            <v>78094</v>
          </cell>
          <cell r="C31">
            <v>115981</v>
          </cell>
          <cell r="D31">
            <v>86380</v>
          </cell>
          <cell r="E31">
            <v>103831</v>
          </cell>
          <cell r="F31">
            <v>124222</v>
          </cell>
          <cell r="H31">
            <v>17</v>
          </cell>
          <cell r="I31">
            <v>78866</v>
          </cell>
          <cell r="J31">
            <v>126014</v>
          </cell>
          <cell r="K31">
            <v>105163</v>
          </cell>
          <cell r="L31">
            <v>87340</v>
          </cell>
          <cell r="M31">
            <v>105163</v>
          </cell>
          <cell r="N31">
            <v>126014</v>
          </cell>
        </row>
        <row r="32">
          <cell r="A32">
            <v>18</v>
          </cell>
          <cell r="B32">
            <v>83312</v>
          </cell>
          <cell r="C32">
            <v>122914</v>
          </cell>
          <cell r="D32">
            <v>91544</v>
          </cell>
          <cell r="E32">
            <v>110038</v>
          </cell>
          <cell r="F32">
            <v>131648</v>
          </cell>
          <cell r="H32">
            <v>18</v>
          </cell>
          <cell r="I32">
            <v>84138</v>
          </cell>
          <cell r="J32">
            <v>133539</v>
          </cell>
          <cell r="K32">
            <v>111442</v>
          </cell>
          <cell r="L32">
            <v>92556</v>
          </cell>
          <cell r="M32">
            <v>111442</v>
          </cell>
          <cell r="N32">
            <v>133539</v>
          </cell>
        </row>
        <row r="33">
          <cell r="A33">
            <v>19</v>
          </cell>
          <cell r="B33">
            <v>88531</v>
          </cell>
          <cell r="C33">
            <v>129847</v>
          </cell>
          <cell r="D33">
            <v>96707</v>
          </cell>
          <cell r="E33">
            <v>116245</v>
          </cell>
          <cell r="F33">
            <v>139074</v>
          </cell>
          <cell r="H33">
            <v>19</v>
          </cell>
          <cell r="I33">
            <v>89409</v>
          </cell>
          <cell r="J33">
            <v>141064</v>
          </cell>
          <cell r="K33">
            <v>117722</v>
          </cell>
          <cell r="L33">
            <v>97771</v>
          </cell>
          <cell r="M33">
            <v>117722</v>
          </cell>
          <cell r="N33">
            <v>141064</v>
          </cell>
        </row>
        <row r="34">
          <cell r="A34">
            <v>20</v>
          </cell>
          <cell r="B34">
            <v>93749</v>
          </cell>
          <cell r="C34">
            <v>136780</v>
          </cell>
          <cell r="D34">
            <v>101871</v>
          </cell>
          <cell r="E34">
            <v>122452</v>
          </cell>
          <cell r="F34">
            <v>146500</v>
          </cell>
          <cell r="H34">
            <v>20</v>
          </cell>
          <cell r="I34">
            <v>94680</v>
          </cell>
          <cell r="J34">
            <v>148588</v>
          </cell>
          <cell r="K34">
            <v>124001</v>
          </cell>
          <cell r="L34">
            <v>102986</v>
          </cell>
          <cell r="M34">
            <v>124001</v>
          </cell>
          <cell r="N34">
            <v>148588</v>
          </cell>
        </row>
        <row r="35">
          <cell r="A35">
            <v>21</v>
          </cell>
          <cell r="B35">
            <v>98968</v>
          </cell>
          <cell r="C35">
            <v>143714</v>
          </cell>
          <cell r="D35">
            <v>107034</v>
          </cell>
          <cell r="E35">
            <v>128659</v>
          </cell>
          <cell r="F35">
            <v>153926</v>
          </cell>
          <cell r="H35">
            <v>21</v>
          </cell>
          <cell r="I35">
            <v>99952</v>
          </cell>
          <cell r="J35">
            <v>156113</v>
          </cell>
          <cell r="K35">
            <v>130281</v>
          </cell>
          <cell r="L35">
            <v>108201</v>
          </cell>
          <cell r="M35">
            <v>130281</v>
          </cell>
          <cell r="N35">
            <v>156113</v>
          </cell>
        </row>
        <row r="36">
          <cell r="A36">
            <v>22</v>
          </cell>
          <cell r="B36">
            <v>104186</v>
          </cell>
          <cell r="C36">
            <v>150647</v>
          </cell>
          <cell r="D36">
            <v>112198</v>
          </cell>
          <cell r="E36">
            <v>134865</v>
          </cell>
          <cell r="F36">
            <v>161351</v>
          </cell>
          <cell r="H36">
            <v>22</v>
          </cell>
          <cell r="I36">
            <v>105223</v>
          </cell>
          <cell r="J36">
            <v>163638</v>
          </cell>
          <cell r="K36">
            <v>136560</v>
          </cell>
          <cell r="L36">
            <v>113417</v>
          </cell>
          <cell r="M36">
            <v>136560</v>
          </cell>
          <cell r="N36">
            <v>163638</v>
          </cell>
        </row>
        <row r="37">
          <cell r="A37">
            <v>23</v>
          </cell>
          <cell r="B37">
            <v>109405</v>
          </cell>
          <cell r="C37">
            <v>157580</v>
          </cell>
          <cell r="D37">
            <v>117361</v>
          </cell>
          <cell r="E37">
            <v>141072</v>
          </cell>
          <cell r="F37">
            <v>168777</v>
          </cell>
          <cell r="H37">
            <v>23</v>
          </cell>
          <cell r="I37">
            <v>110495</v>
          </cell>
          <cell r="J37">
            <v>171162</v>
          </cell>
          <cell r="K37">
            <v>142840</v>
          </cell>
          <cell r="L37">
            <v>118632</v>
          </cell>
          <cell r="M37">
            <v>142840</v>
          </cell>
          <cell r="N37">
            <v>171162</v>
          </cell>
        </row>
        <row r="38">
          <cell r="A38">
            <v>24</v>
          </cell>
          <cell r="B38">
            <v>114623</v>
          </cell>
          <cell r="C38">
            <v>164513</v>
          </cell>
          <cell r="D38">
            <v>122525</v>
          </cell>
          <cell r="E38">
            <v>147279</v>
          </cell>
          <cell r="F38">
            <v>176203</v>
          </cell>
          <cell r="H38">
            <v>24</v>
          </cell>
          <cell r="I38">
            <v>115766</v>
          </cell>
          <cell r="J38">
            <v>178687</v>
          </cell>
          <cell r="K38">
            <v>149119</v>
          </cell>
          <cell r="L38">
            <v>123847</v>
          </cell>
          <cell r="M38">
            <v>149119</v>
          </cell>
          <cell r="N38">
            <v>178687</v>
          </cell>
        </row>
        <row r="39">
          <cell r="A39">
            <v>25</v>
          </cell>
          <cell r="B39">
            <v>120190</v>
          </cell>
          <cell r="C39">
            <v>171607</v>
          </cell>
          <cell r="D39">
            <v>127808</v>
          </cell>
          <cell r="E39">
            <v>153630</v>
          </cell>
          <cell r="F39">
            <v>183801</v>
          </cell>
          <cell r="H39">
            <v>25</v>
          </cell>
          <cell r="I39">
            <v>121386</v>
          </cell>
          <cell r="J39">
            <v>186374</v>
          </cell>
          <cell r="K39">
            <v>155534</v>
          </cell>
          <cell r="L39">
            <v>129175</v>
          </cell>
          <cell r="M39">
            <v>155534</v>
          </cell>
          <cell r="N39">
            <v>186374</v>
          </cell>
        </row>
        <row r="40">
          <cell r="A40">
            <v>26</v>
          </cell>
          <cell r="B40">
            <v>125756</v>
          </cell>
          <cell r="C40">
            <v>178700</v>
          </cell>
          <cell r="D40">
            <v>133092</v>
          </cell>
          <cell r="E40">
            <v>159980</v>
          </cell>
          <cell r="F40">
            <v>191399</v>
          </cell>
          <cell r="H40">
            <v>26</v>
          </cell>
          <cell r="I40">
            <v>127007</v>
          </cell>
          <cell r="J40">
            <v>194060</v>
          </cell>
          <cell r="K40">
            <v>161949</v>
          </cell>
          <cell r="L40">
            <v>134502</v>
          </cell>
          <cell r="M40">
            <v>161949</v>
          </cell>
          <cell r="N40">
            <v>194060</v>
          </cell>
        </row>
        <row r="41">
          <cell r="A41">
            <v>27</v>
          </cell>
          <cell r="B41">
            <v>131323</v>
          </cell>
          <cell r="C41">
            <v>185794</v>
          </cell>
          <cell r="D41">
            <v>138375</v>
          </cell>
          <cell r="E41">
            <v>166331</v>
          </cell>
          <cell r="F41">
            <v>198996</v>
          </cell>
          <cell r="H41">
            <v>27</v>
          </cell>
          <cell r="I41">
            <v>132627</v>
          </cell>
          <cell r="J41">
            <v>201747</v>
          </cell>
          <cell r="K41">
            <v>168363</v>
          </cell>
          <cell r="L41">
            <v>139830</v>
          </cell>
          <cell r="M41">
            <v>168363</v>
          </cell>
          <cell r="N41">
            <v>201747</v>
          </cell>
        </row>
        <row r="42">
          <cell r="A42">
            <v>28</v>
          </cell>
          <cell r="B42">
            <v>136890</v>
          </cell>
          <cell r="C42">
            <v>192888</v>
          </cell>
          <cell r="D42">
            <v>143658</v>
          </cell>
          <cell r="E42">
            <v>172681</v>
          </cell>
          <cell r="F42">
            <v>206594</v>
          </cell>
          <cell r="H42">
            <v>28</v>
          </cell>
          <cell r="I42">
            <v>138247</v>
          </cell>
          <cell r="J42">
            <v>209433</v>
          </cell>
          <cell r="K42">
            <v>174778</v>
          </cell>
          <cell r="L42">
            <v>145157</v>
          </cell>
          <cell r="M42">
            <v>174778</v>
          </cell>
          <cell r="N42">
            <v>209433</v>
          </cell>
        </row>
        <row r="43">
          <cell r="A43">
            <v>29</v>
          </cell>
          <cell r="B43">
            <v>142456</v>
          </cell>
          <cell r="C43">
            <v>199981</v>
          </cell>
          <cell r="D43">
            <v>148941</v>
          </cell>
          <cell r="E43">
            <v>179032</v>
          </cell>
          <cell r="F43">
            <v>214192</v>
          </cell>
          <cell r="H43">
            <v>29</v>
          </cell>
          <cell r="I43">
            <v>143867</v>
          </cell>
          <cell r="J43">
            <v>217120</v>
          </cell>
          <cell r="K43">
            <v>181193</v>
          </cell>
          <cell r="L43">
            <v>150485</v>
          </cell>
          <cell r="M43">
            <v>181193</v>
          </cell>
          <cell r="N43">
            <v>217120</v>
          </cell>
        </row>
        <row r="44">
          <cell r="A44">
            <v>30</v>
          </cell>
          <cell r="B44">
            <v>148023</v>
          </cell>
          <cell r="C44">
            <v>207075</v>
          </cell>
          <cell r="D44">
            <v>154225</v>
          </cell>
          <cell r="E44">
            <v>185383</v>
          </cell>
          <cell r="F44">
            <v>221790</v>
          </cell>
          <cell r="H44">
            <v>30</v>
          </cell>
          <cell r="I44">
            <v>149488</v>
          </cell>
          <cell r="J44">
            <v>224807</v>
          </cell>
          <cell r="K44">
            <v>187608</v>
          </cell>
          <cell r="L44">
            <v>155813</v>
          </cell>
          <cell r="M44">
            <v>187608</v>
          </cell>
          <cell r="N44">
            <v>224807</v>
          </cell>
        </row>
        <row r="45">
          <cell r="A45">
            <v>31</v>
          </cell>
          <cell r="B45">
            <v>153590</v>
          </cell>
          <cell r="C45">
            <v>214169</v>
          </cell>
          <cell r="D45">
            <v>159508</v>
          </cell>
          <cell r="E45">
            <v>191733</v>
          </cell>
          <cell r="F45">
            <v>229387</v>
          </cell>
          <cell r="H45">
            <v>31</v>
          </cell>
          <cell r="I45">
            <v>155108</v>
          </cell>
          <cell r="J45">
            <v>232493</v>
          </cell>
          <cell r="K45">
            <v>194022</v>
          </cell>
          <cell r="L45">
            <v>161140</v>
          </cell>
          <cell r="M45">
            <v>194022</v>
          </cell>
          <cell r="N45">
            <v>232493</v>
          </cell>
        </row>
        <row r="46">
          <cell r="A46">
            <v>32</v>
          </cell>
          <cell r="B46">
            <v>159156</v>
          </cell>
          <cell r="C46">
            <v>221262</v>
          </cell>
          <cell r="D46">
            <v>164791</v>
          </cell>
          <cell r="E46">
            <v>198084</v>
          </cell>
          <cell r="F46">
            <v>236985</v>
          </cell>
          <cell r="H46">
            <v>32</v>
          </cell>
          <cell r="I46">
            <v>160728</v>
          </cell>
          <cell r="J46">
            <v>240180</v>
          </cell>
          <cell r="K46">
            <v>200437</v>
          </cell>
          <cell r="L46">
            <v>166468</v>
          </cell>
          <cell r="M46">
            <v>200437</v>
          </cell>
          <cell r="N46">
            <v>240180</v>
          </cell>
        </row>
        <row r="47">
          <cell r="A47">
            <v>33</v>
          </cell>
          <cell r="B47">
            <v>164723</v>
          </cell>
          <cell r="C47">
            <v>228356</v>
          </cell>
          <cell r="D47">
            <v>170074</v>
          </cell>
          <cell r="E47">
            <v>204434</v>
          </cell>
          <cell r="F47">
            <v>244583</v>
          </cell>
          <cell r="H47">
            <v>33</v>
          </cell>
          <cell r="I47">
            <v>166348</v>
          </cell>
          <cell r="J47">
            <v>247866</v>
          </cell>
          <cell r="K47">
            <v>206852</v>
          </cell>
          <cell r="L47">
            <v>171795</v>
          </cell>
          <cell r="M47">
            <v>206852</v>
          </cell>
          <cell r="N47">
            <v>247866</v>
          </cell>
        </row>
        <row r="48">
          <cell r="A48">
            <v>34</v>
          </cell>
          <cell r="B48">
            <v>170290</v>
          </cell>
          <cell r="C48">
            <v>235450</v>
          </cell>
          <cell r="D48">
            <v>175358</v>
          </cell>
          <cell r="E48">
            <v>210785</v>
          </cell>
          <cell r="F48">
            <v>252181</v>
          </cell>
          <cell r="H48">
            <v>34</v>
          </cell>
          <cell r="I48">
            <v>171969</v>
          </cell>
          <cell r="J48">
            <v>255553</v>
          </cell>
          <cell r="K48">
            <v>213267</v>
          </cell>
          <cell r="L48">
            <v>177123</v>
          </cell>
          <cell r="M48">
            <v>213267</v>
          </cell>
          <cell r="N48">
            <v>255553</v>
          </cell>
        </row>
        <row r="49">
          <cell r="A49">
            <v>35</v>
          </cell>
          <cell r="B49">
            <v>175856</v>
          </cell>
          <cell r="C49">
            <v>242543</v>
          </cell>
          <cell r="D49">
            <v>180641</v>
          </cell>
          <cell r="E49">
            <v>217135</v>
          </cell>
          <cell r="F49">
            <v>259778</v>
          </cell>
          <cell r="H49">
            <v>35</v>
          </cell>
          <cell r="I49">
            <v>177589</v>
          </cell>
          <cell r="J49">
            <v>263239</v>
          </cell>
          <cell r="K49">
            <v>219681</v>
          </cell>
          <cell r="L49">
            <v>182450</v>
          </cell>
          <cell r="M49">
            <v>219681</v>
          </cell>
          <cell r="N49">
            <v>263239</v>
          </cell>
        </row>
        <row r="50">
          <cell r="A50">
            <v>36</v>
          </cell>
          <cell r="B50">
            <v>181423</v>
          </cell>
          <cell r="C50">
            <v>249637</v>
          </cell>
          <cell r="D50">
            <v>185924</v>
          </cell>
          <cell r="E50">
            <v>223486</v>
          </cell>
          <cell r="F50">
            <v>267376</v>
          </cell>
          <cell r="H50">
            <v>36</v>
          </cell>
          <cell r="I50">
            <v>183209</v>
          </cell>
          <cell r="J50">
            <v>270926</v>
          </cell>
          <cell r="K50">
            <v>226096</v>
          </cell>
          <cell r="L50">
            <v>187778</v>
          </cell>
          <cell r="M50">
            <v>226096</v>
          </cell>
          <cell r="N50">
            <v>270926</v>
          </cell>
        </row>
        <row r="51">
          <cell r="A51">
            <v>37</v>
          </cell>
          <cell r="B51">
            <v>187415</v>
          </cell>
          <cell r="C51">
            <v>256895</v>
          </cell>
          <cell r="D51">
            <v>191330</v>
          </cell>
          <cell r="E51">
            <v>229984</v>
          </cell>
          <cell r="F51">
            <v>275150</v>
          </cell>
          <cell r="H51">
            <v>37</v>
          </cell>
          <cell r="I51">
            <v>189246</v>
          </cell>
          <cell r="J51">
            <v>278778</v>
          </cell>
          <cell r="K51">
            <v>232649</v>
          </cell>
          <cell r="L51">
            <v>193220</v>
          </cell>
          <cell r="M51">
            <v>232649</v>
          </cell>
          <cell r="N51">
            <v>278778</v>
          </cell>
        </row>
        <row r="52">
          <cell r="A52">
            <v>38</v>
          </cell>
          <cell r="B52">
            <v>193407</v>
          </cell>
          <cell r="C52">
            <v>264153</v>
          </cell>
          <cell r="D52">
            <v>196735</v>
          </cell>
          <cell r="E52">
            <v>236481</v>
          </cell>
          <cell r="F52">
            <v>282923</v>
          </cell>
          <cell r="H52">
            <v>38</v>
          </cell>
          <cell r="I52">
            <v>195282</v>
          </cell>
          <cell r="J52">
            <v>286630</v>
          </cell>
          <cell r="K52">
            <v>239202</v>
          </cell>
          <cell r="L52">
            <v>198663</v>
          </cell>
          <cell r="M52">
            <v>239202</v>
          </cell>
          <cell r="N52">
            <v>286630</v>
          </cell>
        </row>
        <row r="53">
          <cell r="A53">
            <v>39</v>
          </cell>
          <cell r="B53">
            <v>199399</v>
          </cell>
          <cell r="C53">
            <v>271411</v>
          </cell>
          <cell r="D53">
            <v>202141</v>
          </cell>
          <cell r="E53">
            <v>242979</v>
          </cell>
          <cell r="F53">
            <v>290697</v>
          </cell>
          <cell r="H53">
            <v>39</v>
          </cell>
          <cell r="I53">
            <v>201319</v>
          </cell>
          <cell r="J53">
            <v>294483</v>
          </cell>
          <cell r="K53">
            <v>245755</v>
          </cell>
          <cell r="L53">
            <v>204105</v>
          </cell>
          <cell r="M53">
            <v>245755</v>
          </cell>
          <cell r="N53">
            <v>294483</v>
          </cell>
        </row>
        <row r="54">
          <cell r="A54">
            <v>40</v>
          </cell>
          <cell r="B54">
            <v>205391</v>
          </cell>
          <cell r="C54">
            <v>278668</v>
          </cell>
          <cell r="D54">
            <v>207546</v>
          </cell>
          <cell r="E54">
            <v>249476</v>
          </cell>
          <cell r="F54">
            <v>298471</v>
          </cell>
          <cell r="H54">
            <v>40</v>
          </cell>
          <cell r="I54">
            <v>207356</v>
          </cell>
          <cell r="J54">
            <v>302335</v>
          </cell>
          <cell r="K54">
            <v>252308</v>
          </cell>
          <cell r="L54">
            <v>209547</v>
          </cell>
          <cell r="M54">
            <v>252308</v>
          </cell>
          <cell r="N54">
            <v>302335</v>
          </cell>
        </row>
        <row r="55">
          <cell r="A55">
            <v>41</v>
          </cell>
          <cell r="B55">
            <v>211383</v>
          </cell>
          <cell r="C55">
            <v>285926</v>
          </cell>
          <cell r="D55">
            <v>212952</v>
          </cell>
          <cell r="E55">
            <v>255974</v>
          </cell>
          <cell r="F55">
            <v>306244</v>
          </cell>
          <cell r="H55">
            <v>41</v>
          </cell>
          <cell r="I55">
            <v>213392</v>
          </cell>
          <cell r="J55">
            <v>310187</v>
          </cell>
          <cell r="K55">
            <v>258861</v>
          </cell>
          <cell r="L55">
            <v>214989</v>
          </cell>
          <cell r="M55">
            <v>258861</v>
          </cell>
          <cell r="N55">
            <v>310187</v>
          </cell>
        </row>
        <row r="56">
          <cell r="A56">
            <v>42</v>
          </cell>
          <cell r="B56">
            <v>217376</v>
          </cell>
          <cell r="C56">
            <v>293184</v>
          </cell>
          <cell r="D56">
            <v>218357</v>
          </cell>
          <cell r="E56">
            <v>262472</v>
          </cell>
          <cell r="F56">
            <v>314018</v>
          </cell>
          <cell r="H56">
            <v>42</v>
          </cell>
          <cell r="I56">
            <v>219429</v>
          </cell>
          <cell r="J56">
            <v>318039</v>
          </cell>
          <cell r="K56">
            <v>265414</v>
          </cell>
          <cell r="L56">
            <v>220432</v>
          </cell>
          <cell r="M56">
            <v>265414</v>
          </cell>
          <cell r="N56">
            <v>318039</v>
          </cell>
        </row>
        <row r="57">
          <cell r="A57">
            <v>43</v>
          </cell>
          <cell r="B57">
            <v>223368</v>
          </cell>
          <cell r="C57">
            <v>300442</v>
          </cell>
          <cell r="D57">
            <v>223763</v>
          </cell>
          <cell r="E57">
            <v>268969</v>
          </cell>
          <cell r="F57">
            <v>321792</v>
          </cell>
          <cell r="H57">
            <v>43</v>
          </cell>
          <cell r="I57">
            <v>225466</v>
          </cell>
          <cell r="J57">
            <v>325891</v>
          </cell>
          <cell r="K57">
            <v>271966</v>
          </cell>
          <cell r="L57">
            <v>225874</v>
          </cell>
          <cell r="M57">
            <v>271966</v>
          </cell>
          <cell r="N57">
            <v>325891</v>
          </cell>
        </row>
        <row r="58">
          <cell r="A58">
            <v>44</v>
          </cell>
          <cell r="B58">
            <v>229360</v>
          </cell>
          <cell r="C58">
            <v>307700</v>
          </cell>
          <cell r="D58">
            <v>229168</v>
          </cell>
          <cell r="E58">
            <v>275467</v>
          </cell>
          <cell r="F58">
            <v>329565</v>
          </cell>
          <cell r="H58">
            <v>44</v>
          </cell>
          <cell r="I58">
            <v>231502</v>
          </cell>
          <cell r="J58">
            <v>333743</v>
          </cell>
          <cell r="K58">
            <v>278519</v>
          </cell>
          <cell r="L58">
            <v>231316</v>
          </cell>
          <cell r="M58">
            <v>278519</v>
          </cell>
          <cell r="N58">
            <v>333743</v>
          </cell>
        </row>
        <row r="59">
          <cell r="A59">
            <v>45</v>
          </cell>
          <cell r="B59">
            <v>235352</v>
          </cell>
          <cell r="C59">
            <v>314958</v>
          </cell>
          <cell r="D59">
            <v>234574</v>
          </cell>
          <cell r="E59">
            <v>281964</v>
          </cell>
          <cell r="F59">
            <v>337339</v>
          </cell>
          <cell r="H59">
            <v>45</v>
          </cell>
          <cell r="I59">
            <v>237539</v>
          </cell>
          <cell r="J59">
            <v>341596</v>
          </cell>
          <cell r="K59">
            <v>285072</v>
          </cell>
          <cell r="L59">
            <v>236758</v>
          </cell>
          <cell r="M59">
            <v>285072</v>
          </cell>
          <cell r="N59">
            <v>341496</v>
          </cell>
        </row>
        <row r="60">
          <cell r="A60">
            <v>46</v>
          </cell>
          <cell r="B60">
            <v>241344</v>
          </cell>
          <cell r="C60">
            <v>322215</v>
          </cell>
          <cell r="D60">
            <v>239979</v>
          </cell>
          <cell r="E60">
            <v>288462</v>
          </cell>
          <cell r="F60">
            <v>345113</v>
          </cell>
          <cell r="H60">
            <v>46</v>
          </cell>
          <cell r="I60">
            <v>243576</v>
          </cell>
          <cell r="J60">
            <v>349448</v>
          </cell>
          <cell r="K60">
            <v>291625</v>
          </cell>
          <cell r="L60">
            <v>242201</v>
          </cell>
          <cell r="M60">
            <v>291625</v>
          </cell>
          <cell r="N60">
            <v>349448</v>
          </cell>
        </row>
        <row r="61">
          <cell r="A61">
            <v>47</v>
          </cell>
          <cell r="B61">
            <v>247336</v>
          </cell>
          <cell r="C61">
            <v>329473</v>
          </cell>
          <cell r="D61">
            <v>245385</v>
          </cell>
          <cell r="E61">
            <v>294959</v>
          </cell>
          <cell r="F61">
            <v>352886</v>
          </cell>
          <cell r="H61">
            <v>47</v>
          </cell>
          <cell r="I61">
            <v>249612</v>
          </cell>
          <cell r="J61">
            <v>357300</v>
          </cell>
          <cell r="K61">
            <v>298178</v>
          </cell>
          <cell r="L61">
            <v>247643</v>
          </cell>
          <cell r="M61">
            <v>298178</v>
          </cell>
          <cell r="N61">
            <v>357300</v>
          </cell>
        </row>
        <row r="62">
          <cell r="A62">
            <v>48</v>
          </cell>
          <cell r="B62">
            <v>253328</v>
          </cell>
          <cell r="C62">
            <v>336731</v>
          </cell>
          <cell r="D62">
            <v>250790</v>
          </cell>
          <cell r="E62">
            <v>301457</v>
          </cell>
          <cell r="F62">
            <v>360660</v>
          </cell>
          <cell r="H62">
            <v>48</v>
          </cell>
          <cell r="I62">
            <v>255649</v>
          </cell>
          <cell r="J62">
            <v>365152</v>
          </cell>
          <cell r="K62">
            <v>304731</v>
          </cell>
          <cell r="L62">
            <v>253085</v>
          </cell>
          <cell r="M62">
            <v>304731</v>
          </cell>
          <cell r="N62">
            <v>365152</v>
          </cell>
        </row>
        <row r="63">
          <cell r="A63">
            <v>49</v>
          </cell>
          <cell r="B63">
            <v>259396</v>
          </cell>
          <cell r="C63">
            <v>344157</v>
          </cell>
          <cell r="D63">
            <v>256321</v>
          </cell>
          <cell r="E63">
            <v>308105</v>
          </cell>
          <cell r="F63">
            <v>368614</v>
          </cell>
          <cell r="H63">
            <v>49</v>
          </cell>
          <cell r="I63">
            <v>261753</v>
          </cell>
          <cell r="J63">
            <v>373173</v>
          </cell>
          <cell r="K63">
            <v>311425</v>
          </cell>
          <cell r="L63">
            <v>258645</v>
          </cell>
          <cell r="M63">
            <v>311425</v>
          </cell>
          <cell r="N63">
            <v>373173</v>
          </cell>
        </row>
        <row r="64">
          <cell r="A64">
            <v>50</v>
          </cell>
          <cell r="B64">
            <v>265464</v>
          </cell>
          <cell r="C64">
            <v>351583</v>
          </cell>
          <cell r="D64">
            <v>261851</v>
          </cell>
          <cell r="E64">
            <v>314753</v>
          </cell>
          <cell r="F64">
            <v>376567</v>
          </cell>
          <cell r="H64">
            <v>50</v>
          </cell>
          <cell r="I64">
            <v>267857</v>
          </cell>
          <cell r="J64">
            <v>381195</v>
          </cell>
          <cell r="K64">
            <v>318119</v>
          </cell>
          <cell r="L64">
            <v>264204</v>
          </cell>
          <cell r="M64">
            <v>318119</v>
          </cell>
          <cell r="N64">
            <v>381195</v>
          </cell>
        </row>
        <row r="65">
          <cell r="A65">
            <v>51</v>
          </cell>
          <cell r="B65">
            <v>271532</v>
          </cell>
          <cell r="C65">
            <v>359009</v>
          </cell>
          <cell r="D65">
            <v>267382</v>
          </cell>
          <cell r="E65">
            <v>321401</v>
          </cell>
          <cell r="F65">
            <v>384521</v>
          </cell>
          <cell r="H65">
            <v>51</v>
          </cell>
          <cell r="I65">
            <v>273960</v>
          </cell>
          <cell r="J65">
            <v>389216</v>
          </cell>
          <cell r="K65">
            <v>324813</v>
          </cell>
          <cell r="L65">
            <v>269764</v>
          </cell>
          <cell r="M65">
            <v>324813</v>
          </cell>
          <cell r="N65">
            <v>389216</v>
          </cell>
        </row>
        <row r="66">
          <cell r="A66">
            <v>52</v>
          </cell>
          <cell r="B66">
            <v>277600</v>
          </cell>
          <cell r="C66">
            <v>366434</v>
          </cell>
          <cell r="D66">
            <v>272913</v>
          </cell>
          <cell r="E66">
            <v>328049</v>
          </cell>
          <cell r="F66">
            <v>392474</v>
          </cell>
          <cell r="H66">
            <v>52</v>
          </cell>
          <cell r="I66">
            <v>280064</v>
          </cell>
          <cell r="J66">
            <v>397237</v>
          </cell>
          <cell r="K66">
            <v>331507</v>
          </cell>
          <cell r="L66">
            <v>275323</v>
          </cell>
          <cell r="M66">
            <v>331507</v>
          </cell>
          <cell r="N66">
            <v>397237</v>
          </cell>
        </row>
        <row r="67">
          <cell r="A67">
            <v>53</v>
          </cell>
          <cell r="B67">
            <v>283668</v>
          </cell>
          <cell r="C67">
            <v>373860</v>
          </cell>
          <cell r="D67">
            <v>278443</v>
          </cell>
          <cell r="E67">
            <v>334697</v>
          </cell>
          <cell r="F67">
            <v>400428</v>
          </cell>
          <cell r="H67">
            <v>53</v>
          </cell>
          <cell r="I67">
            <v>286168</v>
          </cell>
          <cell r="J67">
            <v>405258</v>
          </cell>
          <cell r="K67">
            <v>338201</v>
          </cell>
          <cell r="L67">
            <v>280883</v>
          </cell>
          <cell r="M67">
            <v>338201</v>
          </cell>
          <cell r="N67">
            <v>405258</v>
          </cell>
        </row>
        <row r="68">
          <cell r="A68">
            <v>54</v>
          </cell>
          <cell r="B68">
            <v>289736</v>
          </cell>
          <cell r="C68">
            <v>381286</v>
          </cell>
          <cell r="D68">
            <v>283974</v>
          </cell>
          <cell r="E68">
            <v>341345</v>
          </cell>
          <cell r="F68">
            <v>408381</v>
          </cell>
          <cell r="H68">
            <v>54</v>
          </cell>
          <cell r="I68">
            <v>292272</v>
          </cell>
          <cell r="J68">
            <v>413280</v>
          </cell>
          <cell r="K68">
            <v>344895</v>
          </cell>
          <cell r="L68">
            <v>286442</v>
          </cell>
          <cell r="M68">
            <v>344895</v>
          </cell>
          <cell r="N68">
            <v>413280</v>
          </cell>
        </row>
        <row r="69">
          <cell r="A69">
            <v>55</v>
          </cell>
          <cell r="B69">
            <v>295803</v>
          </cell>
          <cell r="C69">
            <v>388712</v>
          </cell>
          <cell r="D69">
            <v>289505</v>
          </cell>
          <cell r="E69">
            <v>347993</v>
          </cell>
          <cell r="F69">
            <v>416335</v>
          </cell>
          <cell r="H69">
            <v>55</v>
          </cell>
          <cell r="I69">
            <v>298375</v>
          </cell>
          <cell r="J69">
            <v>421301</v>
          </cell>
          <cell r="K69">
            <v>351589</v>
          </cell>
          <cell r="L69">
            <v>292002</v>
          </cell>
          <cell r="M69">
            <v>351589</v>
          </cell>
          <cell r="N69">
            <v>421301</v>
          </cell>
        </row>
        <row r="70">
          <cell r="A70">
            <v>56</v>
          </cell>
          <cell r="B70">
            <v>301871</v>
          </cell>
          <cell r="C70">
            <v>396138</v>
          </cell>
          <cell r="D70">
            <v>295035</v>
          </cell>
          <cell r="E70">
            <v>354641</v>
          </cell>
          <cell r="F70">
            <v>424288</v>
          </cell>
          <cell r="H70">
            <v>56</v>
          </cell>
          <cell r="I70">
            <v>304479</v>
          </cell>
          <cell r="J70">
            <v>429322</v>
          </cell>
          <cell r="K70">
            <v>358283</v>
          </cell>
          <cell r="L70">
            <v>297561</v>
          </cell>
          <cell r="M70">
            <v>358283</v>
          </cell>
          <cell r="N70">
            <v>429322</v>
          </cell>
        </row>
        <row r="71">
          <cell r="A71">
            <v>57</v>
          </cell>
          <cell r="B71">
            <v>307939</v>
          </cell>
          <cell r="C71">
            <v>403564</v>
          </cell>
          <cell r="D71">
            <v>300566</v>
          </cell>
          <cell r="E71">
            <v>361289</v>
          </cell>
          <cell r="F71">
            <v>432242</v>
          </cell>
          <cell r="H71">
            <v>57</v>
          </cell>
          <cell r="I71">
            <v>310583</v>
          </cell>
          <cell r="J71">
            <v>437343</v>
          </cell>
          <cell r="K71">
            <v>364977</v>
          </cell>
          <cell r="L71">
            <v>303121</v>
          </cell>
          <cell r="M71">
            <v>364977</v>
          </cell>
          <cell r="N71">
            <v>437343</v>
          </cell>
        </row>
        <row r="72">
          <cell r="A72">
            <v>58</v>
          </cell>
          <cell r="B72">
            <v>314007</v>
          </cell>
          <cell r="C72">
            <v>410989</v>
          </cell>
          <cell r="D72">
            <v>306097</v>
          </cell>
          <cell r="E72">
            <v>367937</v>
          </cell>
          <cell r="F72">
            <v>440195</v>
          </cell>
          <cell r="H72">
            <v>58</v>
          </cell>
          <cell r="I72">
            <v>316687</v>
          </cell>
          <cell r="J72">
            <v>445365</v>
          </cell>
          <cell r="K72">
            <v>371671</v>
          </cell>
          <cell r="L72">
            <v>308680</v>
          </cell>
          <cell r="M72">
            <v>371671</v>
          </cell>
          <cell r="N72">
            <v>445365</v>
          </cell>
        </row>
        <row r="73">
          <cell r="A73">
            <v>59</v>
          </cell>
          <cell r="B73">
            <v>320075</v>
          </cell>
          <cell r="C73">
            <v>418415</v>
          </cell>
          <cell r="D73">
            <v>311627</v>
          </cell>
          <cell r="E73">
            <v>374585</v>
          </cell>
          <cell r="F73">
            <v>448149</v>
          </cell>
          <cell r="H73">
            <v>59</v>
          </cell>
          <cell r="I73">
            <v>322790</v>
          </cell>
          <cell r="J73">
            <v>453386</v>
          </cell>
          <cell r="K73">
            <v>378365</v>
          </cell>
          <cell r="L73">
            <v>314240</v>
          </cell>
          <cell r="M73">
            <v>378365</v>
          </cell>
          <cell r="N73">
            <v>453386</v>
          </cell>
        </row>
        <row r="74">
          <cell r="A74">
            <v>60</v>
          </cell>
          <cell r="B74">
            <v>326143</v>
          </cell>
          <cell r="C74">
            <v>425841</v>
          </cell>
          <cell r="D74">
            <v>317158</v>
          </cell>
          <cell r="E74">
            <v>381233</v>
          </cell>
          <cell r="F74">
            <v>456102</v>
          </cell>
          <cell r="H74">
            <v>60</v>
          </cell>
          <cell r="I74">
            <v>328894</v>
          </cell>
          <cell r="J74">
            <v>461407</v>
          </cell>
          <cell r="K74">
            <v>385059</v>
          </cell>
          <cell r="L74">
            <v>319799</v>
          </cell>
          <cell r="M74">
            <v>385059</v>
          </cell>
          <cell r="N74">
            <v>461407</v>
          </cell>
        </row>
        <row r="75">
          <cell r="A75">
            <v>61</v>
          </cell>
          <cell r="B75">
            <v>332351</v>
          </cell>
          <cell r="C75">
            <v>433439</v>
          </cell>
          <cell r="D75">
            <v>322817</v>
          </cell>
          <cell r="E75">
            <v>388035</v>
          </cell>
          <cell r="F75">
            <v>464240</v>
          </cell>
          <cell r="H75">
            <v>61</v>
          </cell>
          <cell r="I75">
            <v>335129</v>
          </cell>
          <cell r="J75">
            <v>469601</v>
          </cell>
          <cell r="K75">
            <v>391897</v>
          </cell>
          <cell r="L75">
            <v>325478</v>
          </cell>
          <cell r="M75">
            <v>391897</v>
          </cell>
          <cell r="N75">
            <v>469601</v>
          </cell>
        </row>
        <row r="76">
          <cell r="A76">
            <v>62</v>
          </cell>
          <cell r="B76">
            <v>338560</v>
          </cell>
          <cell r="C76">
            <v>441036</v>
          </cell>
          <cell r="D76">
            <v>328475</v>
          </cell>
          <cell r="E76">
            <v>394837</v>
          </cell>
          <cell r="F76">
            <v>472377</v>
          </cell>
          <cell r="H76">
            <v>62</v>
          </cell>
          <cell r="I76">
            <v>341365</v>
          </cell>
          <cell r="J76">
            <v>477795</v>
          </cell>
          <cell r="K76">
            <v>398735</v>
          </cell>
          <cell r="L76">
            <v>331158</v>
          </cell>
          <cell r="M76">
            <v>398735</v>
          </cell>
          <cell r="N76">
            <v>477795</v>
          </cell>
        </row>
        <row r="77">
          <cell r="A77">
            <v>63</v>
          </cell>
          <cell r="B77">
            <v>344768</v>
          </cell>
          <cell r="C77">
            <v>448634</v>
          </cell>
          <cell r="D77">
            <v>334134</v>
          </cell>
          <cell r="E77">
            <v>401638</v>
          </cell>
          <cell r="F77">
            <v>480515</v>
          </cell>
          <cell r="H77">
            <v>63</v>
          </cell>
          <cell r="I77">
            <v>347600</v>
          </cell>
          <cell r="J77">
            <v>485989</v>
          </cell>
          <cell r="K77">
            <v>405573</v>
          </cell>
          <cell r="L77">
            <v>336837</v>
          </cell>
          <cell r="M77">
            <v>405573</v>
          </cell>
          <cell r="N77">
            <v>485989</v>
          </cell>
        </row>
        <row r="78">
          <cell r="A78">
            <v>64</v>
          </cell>
          <cell r="B78">
            <v>350976</v>
          </cell>
          <cell r="C78">
            <v>456232</v>
          </cell>
          <cell r="D78">
            <v>339792</v>
          </cell>
          <cell r="E78">
            <v>408440</v>
          </cell>
          <cell r="F78">
            <v>488653</v>
          </cell>
          <cell r="H78">
            <v>64</v>
          </cell>
          <cell r="I78">
            <v>353835</v>
          </cell>
          <cell r="J78">
            <v>494183</v>
          </cell>
          <cell r="K78">
            <v>412411</v>
          </cell>
          <cell r="L78">
            <v>342516</v>
          </cell>
          <cell r="M78">
            <v>412411</v>
          </cell>
          <cell r="N78">
            <v>494183</v>
          </cell>
        </row>
        <row r="79">
          <cell r="A79">
            <v>65</v>
          </cell>
          <cell r="B79">
            <v>357185</v>
          </cell>
          <cell r="C79">
            <v>463829</v>
          </cell>
          <cell r="D79">
            <v>345451</v>
          </cell>
          <cell r="E79">
            <v>415242</v>
          </cell>
          <cell r="F79">
            <v>496790</v>
          </cell>
          <cell r="H79">
            <v>65</v>
          </cell>
          <cell r="I79">
            <v>360070</v>
          </cell>
          <cell r="J79">
            <v>502377</v>
          </cell>
          <cell r="K79">
            <v>419249</v>
          </cell>
          <cell r="L79">
            <v>348195</v>
          </cell>
          <cell r="M79">
            <v>419249</v>
          </cell>
          <cell r="N79">
            <v>502377</v>
          </cell>
        </row>
        <row r="80">
          <cell r="A80">
            <v>66</v>
          </cell>
          <cell r="B80">
            <v>363393</v>
          </cell>
          <cell r="C80">
            <v>471427</v>
          </cell>
          <cell r="D80">
            <v>351110</v>
          </cell>
          <cell r="E80">
            <v>422044</v>
          </cell>
          <cell r="F80">
            <v>504928</v>
          </cell>
          <cell r="H80">
            <v>66</v>
          </cell>
          <cell r="I80">
            <v>366306</v>
          </cell>
          <cell r="J80">
            <v>510571</v>
          </cell>
          <cell r="K80">
            <v>426088</v>
          </cell>
          <cell r="L80">
            <v>353875</v>
          </cell>
          <cell r="M80">
            <v>426088</v>
          </cell>
          <cell r="N80">
            <v>510571</v>
          </cell>
        </row>
        <row r="81">
          <cell r="A81">
            <v>67</v>
          </cell>
          <cell r="B81">
            <v>369601</v>
          </cell>
          <cell r="C81">
            <v>479025</v>
          </cell>
          <cell r="D81">
            <v>356768</v>
          </cell>
          <cell r="E81">
            <v>428845</v>
          </cell>
          <cell r="F81">
            <v>513066</v>
          </cell>
          <cell r="H81">
            <v>67</v>
          </cell>
          <cell r="I81">
            <v>372541</v>
          </cell>
          <cell r="J81">
            <v>518764</v>
          </cell>
          <cell r="K81">
            <v>432926</v>
          </cell>
          <cell r="L81">
            <v>359554</v>
          </cell>
          <cell r="M81">
            <v>432926</v>
          </cell>
          <cell r="N81">
            <v>518764</v>
          </cell>
        </row>
        <row r="82">
          <cell r="A82">
            <v>68</v>
          </cell>
          <cell r="B82">
            <v>375810</v>
          </cell>
          <cell r="C82">
            <v>486622</v>
          </cell>
          <cell r="D82">
            <v>362427</v>
          </cell>
          <cell r="E82">
            <v>435647</v>
          </cell>
          <cell r="F82">
            <v>521203</v>
          </cell>
          <cell r="H82">
            <v>68</v>
          </cell>
          <cell r="I82">
            <v>378776</v>
          </cell>
          <cell r="J82">
            <v>526958</v>
          </cell>
          <cell r="K82">
            <v>439764</v>
          </cell>
          <cell r="L82">
            <v>365233</v>
          </cell>
          <cell r="M82">
            <v>439764</v>
          </cell>
          <cell r="N82">
            <v>526958</v>
          </cell>
        </row>
        <row r="83">
          <cell r="A83">
            <v>69</v>
          </cell>
          <cell r="B83">
            <v>382018</v>
          </cell>
          <cell r="C83">
            <v>494220</v>
          </cell>
          <cell r="D83">
            <v>368085</v>
          </cell>
          <cell r="E83">
            <v>442449</v>
          </cell>
          <cell r="F83">
            <v>529341</v>
          </cell>
          <cell r="H83">
            <v>69</v>
          </cell>
          <cell r="I83">
            <v>385011</v>
          </cell>
          <cell r="J83">
            <v>535152</v>
          </cell>
          <cell r="K83">
            <v>446602</v>
          </cell>
          <cell r="L83">
            <v>370912</v>
          </cell>
          <cell r="M83">
            <v>446602</v>
          </cell>
          <cell r="N83">
            <v>535152</v>
          </cell>
        </row>
        <row r="84">
          <cell r="A84">
            <v>70</v>
          </cell>
          <cell r="B84">
            <v>388226</v>
          </cell>
          <cell r="C84">
            <v>501818</v>
          </cell>
          <cell r="D84">
            <v>373744</v>
          </cell>
          <cell r="E84">
            <v>449251</v>
          </cell>
          <cell r="F84">
            <v>537479</v>
          </cell>
          <cell r="H84">
            <v>70</v>
          </cell>
          <cell r="I84">
            <v>391247</v>
          </cell>
          <cell r="J84">
            <v>543346</v>
          </cell>
          <cell r="K84">
            <v>453440</v>
          </cell>
          <cell r="L84">
            <v>376592</v>
          </cell>
          <cell r="M84">
            <v>453440</v>
          </cell>
          <cell r="N84">
            <v>543346</v>
          </cell>
        </row>
        <row r="85">
          <cell r="A85">
            <v>71</v>
          </cell>
          <cell r="B85">
            <v>394435</v>
          </cell>
          <cell r="C85">
            <v>509415</v>
          </cell>
          <cell r="D85">
            <v>379402</v>
          </cell>
          <cell r="E85">
            <v>456052</v>
          </cell>
          <cell r="F85">
            <v>545616</v>
          </cell>
          <cell r="H85">
            <v>71</v>
          </cell>
          <cell r="I85">
            <v>397482</v>
          </cell>
          <cell r="J85">
            <v>551540</v>
          </cell>
          <cell r="K85">
            <v>460278</v>
          </cell>
          <cell r="L85">
            <v>382271</v>
          </cell>
          <cell r="M85">
            <v>460278</v>
          </cell>
          <cell r="N85">
            <v>551540</v>
          </cell>
        </row>
        <row r="86">
          <cell r="A86">
            <v>72</v>
          </cell>
          <cell r="B86">
            <v>400643</v>
          </cell>
          <cell r="C86">
            <v>517013</v>
          </cell>
          <cell r="D86">
            <v>385061</v>
          </cell>
          <cell r="E86">
            <v>462854</v>
          </cell>
          <cell r="F86">
            <v>553754</v>
          </cell>
          <cell r="H86">
            <v>72</v>
          </cell>
          <cell r="I86">
            <v>403717</v>
          </cell>
          <cell r="J86">
            <v>559734</v>
          </cell>
          <cell r="K86">
            <v>467116</v>
          </cell>
          <cell r="L86">
            <v>387950</v>
          </cell>
          <cell r="M86">
            <v>467116</v>
          </cell>
          <cell r="N86">
            <v>559743</v>
          </cell>
        </row>
        <row r="87">
          <cell r="A87">
            <v>73</v>
          </cell>
          <cell r="B87">
            <v>406995</v>
          </cell>
          <cell r="C87">
            <v>524787</v>
          </cell>
          <cell r="D87">
            <v>390851</v>
          </cell>
          <cell r="E87">
            <v>469813</v>
          </cell>
          <cell r="F87">
            <v>562080</v>
          </cell>
          <cell r="H87">
            <v>73</v>
          </cell>
          <cell r="I87">
            <v>410086</v>
          </cell>
          <cell r="J87">
            <v>568104</v>
          </cell>
          <cell r="K87">
            <v>474101</v>
          </cell>
          <cell r="L87">
            <v>393751</v>
          </cell>
          <cell r="M87">
            <v>474101</v>
          </cell>
          <cell r="N87">
            <v>568104</v>
          </cell>
        </row>
        <row r="88">
          <cell r="A88">
            <v>74</v>
          </cell>
          <cell r="B88">
            <v>413347</v>
          </cell>
          <cell r="C88">
            <v>532560</v>
          </cell>
          <cell r="D88">
            <v>396640</v>
          </cell>
          <cell r="E88">
            <v>476773</v>
          </cell>
          <cell r="F88">
            <v>570406</v>
          </cell>
          <cell r="H88">
            <v>74</v>
          </cell>
          <cell r="I88">
            <v>416456</v>
          </cell>
          <cell r="J88">
            <v>576475</v>
          </cell>
          <cell r="K88">
            <v>481087</v>
          </cell>
          <cell r="L88">
            <v>399553</v>
          </cell>
          <cell r="M88">
            <v>481087</v>
          </cell>
          <cell r="N88">
            <v>576475</v>
          </cell>
        </row>
        <row r="89">
          <cell r="A89">
            <v>75</v>
          </cell>
          <cell r="B89">
            <v>419699</v>
          </cell>
          <cell r="C89">
            <v>540334</v>
          </cell>
          <cell r="D89">
            <v>402430</v>
          </cell>
          <cell r="E89">
            <v>483732</v>
          </cell>
          <cell r="F89">
            <v>578732</v>
          </cell>
          <cell r="H89">
            <v>75</v>
          </cell>
          <cell r="I89">
            <v>422825</v>
          </cell>
          <cell r="J89">
            <v>584845</v>
          </cell>
          <cell r="K89">
            <v>488072</v>
          </cell>
          <cell r="L89">
            <v>405354</v>
          </cell>
          <cell r="M89">
            <v>488072</v>
          </cell>
          <cell r="N89">
            <v>584845</v>
          </cell>
        </row>
        <row r="90">
          <cell r="A90">
            <v>76</v>
          </cell>
          <cell r="B90">
            <v>426051</v>
          </cell>
          <cell r="C90">
            <v>548107</v>
          </cell>
          <cell r="D90">
            <v>408219</v>
          </cell>
          <cell r="E90">
            <v>490691</v>
          </cell>
          <cell r="F90">
            <v>587057</v>
          </cell>
          <cell r="H90">
            <v>76</v>
          </cell>
          <cell r="I90">
            <v>429195</v>
          </cell>
          <cell r="J90">
            <v>593215</v>
          </cell>
          <cell r="K90">
            <v>495057</v>
          </cell>
          <cell r="L90">
            <v>411156</v>
          </cell>
          <cell r="M90">
            <v>495057</v>
          </cell>
          <cell r="N90">
            <v>593215</v>
          </cell>
        </row>
        <row r="91">
          <cell r="A91">
            <v>77</v>
          </cell>
          <cell r="B91">
            <v>432403</v>
          </cell>
          <cell r="C91">
            <v>555881</v>
          </cell>
          <cell r="D91">
            <v>414009</v>
          </cell>
          <cell r="E91">
            <v>497650</v>
          </cell>
          <cell r="F91">
            <v>595383</v>
          </cell>
          <cell r="H91">
            <v>77</v>
          </cell>
          <cell r="I91">
            <v>435564</v>
          </cell>
          <cell r="J91">
            <v>601586</v>
          </cell>
          <cell r="K91">
            <v>502043</v>
          </cell>
          <cell r="L91">
            <v>416957</v>
          </cell>
          <cell r="M91">
            <v>502043</v>
          </cell>
          <cell r="N91">
            <v>601586</v>
          </cell>
        </row>
        <row r="92">
          <cell r="A92">
            <v>78</v>
          </cell>
          <cell r="B92">
            <v>438755</v>
          </cell>
          <cell r="C92">
            <v>563654</v>
          </cell>
          <cell r="D92">
            <v>419798</v>
          </cell>
          <cell r="E92">
            <v>504610</v>
          </cell>
          <cell r="F92">
            <v>603709</v>
          </cell>
          <cell r="H92">
            <v>78</v>
          </cell>
          <cell r="I92">
            <v>441934</v>
          </cell>
          <cell r="J92">
            <v>609956</v>
          </cell>
          <cell r="K92">
            <v>509028</v>
          </cell>
          <cell r="L92">
            <v>422759</v>
          </cell>
          <cell r="M92">
            <v>509028</v>
          </cell>
          <cell r="N92">
            <v>609956</v>
          </cell>
        </row>
        <row r="93">
          <cell r="A93">
            <v>79</v>
          </cell>
          <cell r="B93">
            <v>445107</v>
          </cell>
          <cell r="C93">
            <v>571428</v>
          </cell>
          <cell r="D93">
            <v>425588</v>
          </cell>
          <cell r="E93">
            <v>511569</v>
          </cell>
          <cell r="F93">
            <v>612035</v>
          </cell>
          <cell r="H93">
            <v>79</v>
          </cell>
          <cell r="I93">
            <v>448303</v>
          </cell>
          <cell r="J93">
            <v>618326</v>
          </cell>
          <cell r="K93">
            <v>516013</v>
          </cell>
          <cell r="L93">
            <v>428560</v>
          </cell>
          <cell r="M93">
            <v>516013</v>
          </cell>
          <cell r="N93">
            <v>618326</v>
          </cell>
        </row>
        <row r="94">
          <cell r="A94">
            <v>80</v>
          </cell>
          <cell r="B94">
            <v>451459</v>
          </cell>
          <cell r="C94">
            <v>579201</v>
          </cell>
          <cell r="D94">
            <v>431377</v>
          </cell>
          <cell r="E94">
            <v>518528</v>
          </cell>
          <cell r="F94">
            <v>620361</v>
          </cell>
          <cell r="H94">
            <v>80</v>
          </cell>
          <cell r="I94">
            <v>454672</v>
          </cell>
          <cell r="J94">
            <v>626697</v>
          </cell>
          <cell r="K94">
            <v>522999</v>
          </cell>
          <cell r="L94">
            <v>434361</v>
          </cell>
          <cell r="M94">
            <v>522999</v>
          </cell>
          <cell r="N94">
            <v>626697</v>
          </cell>
        </row>
        <row r="95">
          <cell r="A95">
            <v>81</v>
          </cell>
          <cell r="B95">
            <v>457811</v>
          </cell>
          <cell r="C95">
            <v>586975</v>
          </cell>
          <cell r="D95">
            <v>437167</v>
          </cell>
          <cell r="E95">
            <v>525487</v>
          </cell>
          <cell r="F95">
            <v>628687</v>
          </cell>
          <cell r="H95">
            <v>81</v>
          </cell>
          <cell r="I95">
            <v>461042</v>
          </cell>
          <cell r="J95">
            <v>635067</v>
          </cell>
          <cell r="K95">
            <v>529984</v>
          </cell>
          <cell r="L95">
            <v>440163</v>
          </cell>
          <cell r="M95">
            <v>529984</v>
          </cell>
          <cell r="N95">
            <v>635067</v>
          </cell>
        </row>
        <row r="96">
          <cell r="A96">
            <v>82</v>
          </cell>
          <cell r="B96">
            <v>464163</v>
          </cell>
          <cell r="C96">
            <v>594748</v>
          </cell>
          <cell r="D96">
            <v>442956</v>
          </cell>
          <cell r="E96">
            <v>532447</v>
          </cell>
          <cell r="F96">
            <v>637012</v>
          </cell>
          <cell r="H96">
            <v>82</v>
          </cell>
          <cell r="I96">
            <v>467411</v>
          </cell>
          <cell r="J96">
            <v>643437</v>
          </cell>
          <cell r="K96">
            <v>536969</v>
          </cell>
          <cell r="L96">
            <v>445964</v>
          </cell>
          <cell r="M96">
            <v>536969</v>
          </cell>
          <cell r="N96">
            <v>643437</v>
          </cell>
        </row>
        <row r="97">
          <cell r="A97">
            <v>83</v>
          </cell>
          <cell r="B97">
            <v>470515</v>
          </cell>
          <cell r="C97">
            <v>602522</v>
          </cell>
          <cell r="D97">
            <v>448746</v>
          </cell>
          <cell r="E97">
            <v>539406</v>
          </cell>
          <cell r="F97">
            <v>645338</v>
          </cell>
          <cell r="H97">
            <v>83</v>
          </cell>
          <cell r="I97">
            <v>473781</v>
          </cell>
          <cell r="J97">
            <v>651808</v>
          </cell>
          <cell r="K97">
            <v>543955</v>
          </cell>
          <cell r="L97">
            <v>451766</v>
          </cell>
          <cell r="M97">
            <v>543955</v>
          </cell>
          <cell r="N97">
            <v>651808</v>
          </cell>
        </row>
        <row r="98">
          <cell r="A98">
            <v>84</v>
          </cell>
          <cell r="B98">
            <v>476867</v>
          </cell>
          <cell r="C98">
            <v>610295</v>
          </cell>
          <cell r="D98">
            <v>454535</v>
          </cell>
          <cell r="E98">
            <v>546365</v>
          </cell>
          <cell r="F98">
            <v>653664</v>
          </cell>
          <cell r="H98">
            <v>84</v>
          </cell>
          <cell r="I98">
            <v>480150</v>
          </cell>
          <cell r="J98">
            <v>660178</v>
          </cell>
          <cell r="K98">
            <v>550940</v>
          </cell>
          <cell r="L98">
            <v>457567</v>
          </cell>
          <cell r="M98">
            <v>550940</v>
          </cell>
          <cell r="N98">
            <v>660178</v>
          </cell>
        </row>
        <row r="99">
          <cell r="A99">
            <v>85</v>
          </cell>
          <cell r="B99">
            <v>483366</v>
          </cell>
          <cell r="C99">
            <v>618248</v>
          </cell>
          <cell r="D99">
            <v>460459</v>
          </cell>
          <cell r="E99">
            <v>553485</v>
          </cell>
          <cell r="F99">
            <v>662183</v>
          </cell>
          <cell r="H99">
            <v>85</v>
          </cell>
          <cell r="I99">
            <v>486657</v>
          </cell>
          <cell r="J99">
            <v>668729</v>
          </cell>
          <cell r="K99">
            <v>558076</v>
          </cell>
          <cell r="L99">
            <v>463493</v>
          </cell>
          <cell r="M99">
            <v>558076</v>
          </cell>
          <cell r="N99">
            <v>668729</v>
          </cell>
        </row>
        <row r="100">
          <cell r="A100">
            <v>86</v>
          </cell>
          <cell r="B100">
            <v>489865</v>
          </cell>
          <cell r="C100">
            <v>626202</v>
          </cell>
          <cell r="D100">
            <v>466382</v>
          </cell>
          <cell r="E100">
            <v>560605</v>
          </cell>
          <cell r="F100">
            <v>670701</v>
          </cell>
          <cell r="H100">
            <v>86</v>
          </cell>
          <cell r="I100">
            <v>493163</v>
          </cell>
          <cell r="J100">
            <v>677279</v>
          </cell>
          <cell r="K100">
            <v>565211</v>
          </cell>
          <cell r="L100">
            <v>469420</v>
          </cell>
          <cell r="M100">
            <v>565211</v>
          </cell>
          <cell r="N100">
            <v>677279</v>
          </cell>
        </row>
        <row r="101">
          <cell r="A101">
            <v>87</v>
          </cell>
          <cell r="B101">
            <v>496364</v>
          </cell>
          <cell r="C101">
            <v>634155</v>
          </cell>
          <cell r="D101">
            <v>472306</v>
          </cell>
          <cell r="E101">
            <v>567726</v>
          </cell>
          <cell r="F101">
            <v>679220</v>
          </cell>
          <cell r="H101">
            <v>87</v>
          </cell>
          <cell r="I101">
            <v>499670</v>
          </cell>
          <cell r="J101">
            <v>685830</v>
          </cell>
          <cell r="K101">
            <v>572347</v>
          </cell>
          <cell r="L101">
            <v>475346</v>
          </cell>
          <cell r="M101">
            <v>572347</v>
          </cell>
          <cell r="N101">
            <v>685830</v>
          </cell>
        </row>
        <row r="102">
          <cell r="A102">
            <v>88</v>
          </cell>
          <cell r="B102">
            <v>502863</v>
          </cell>
          <cell r="C102">
            <v>642109</v>
          </cell>
          <cell r="D102">
            <v>478229</v>
          </cell>
          <cell r="E102">
            <v>574846</v>
          </cell>
          <cell r="F102">
            <v>687738</v>
          </cell>
          <cell r="H102">
            <v>88</v>
          </cell>
          <cell r="I102">
            <v>506176</v>
          </cell>
          <cell r="J102">
            <v>694380</v>
          </cell>
          <cell r="K102">
            <v>579482</v>
          </cell>
          <cell r="L102">
            <v>481272</v>
          </cell>
          <cell r="M102">
            <v>579482</v>
          </cell>
          <cell r="N102">
            <v>694380</v>
          </cell>
        </row>
        <row r="103">
          <cell r="A103">
            <v>89</v>
          </cell>
          <cell r="B103">
            <v>509362</v>
          </cell>
          <cell r="C103">
            <v>650062</v>
          </cell>
          <cell r="D103">
            <v>484153</v>
          </cell>
          <cell r="E103">
            <v>581966</v>
          </cell>
          <cell r="F103">
            <v>696257</v>
          </cell>
          <cell r="H103">
            <v>89</v>
          </cell>
          <cell r="I103">
            <v>512683</v>
          </cell>
          <cell r="J103">
            <v>702931</v>
          </cell>
          <cell r="K103">
            <v>586618</v>
          </cell>
          <cell r="L103">
            <v>487198</v>
          </cell>
          <cell r="M103">
            <v>586618</v>
          </cell>
          <cell r="N103">
            <v>702931</v>
          </cell>
        </row>
        <row r="104">
          <cell r="A104">
            <v>90</v>
          </cell>
          <cell r="B104">
            <v>515861</v>
          </cell>
          <cell r="C104">
            <v>658016</v>
          </cell>
          <cell r="D104">
            <v>490077</v>
          </cell>
          <cell r="E104">
            <v>589086</v>
          </cell>
          <cell r="F104">
            <v>704776</v>
          </cell>
          <cell r="H104">
            <v>90</v>
          </cell>
          <cell r="I104">
            <v>519190</v>
          </cell>
          <cell r="J104">
            <v>711482</v>
          </cell>
          <cell r="K104">
            <v>593754</v>
          </cell>
          <cell r="L104">
            <v>493125</v>
          </cell>
          <cell r="M104">
            <v>593754</v>
          </cell>
          <cell r="N104">
            <v>711482</v>
          </cell>
        </row>
        <row r="105">
          <cell r="A105">
            <v>91</v>
          </cell>
          <cell r="B105">
            <v>522360</v>
          </cell>
          <cell r="C105">
            <v>665969</v>
          </cell>
          <cell r="D105">
            <v>496000</v>
          </cell>
          <cell r="E105">
            <v>596206</v>
          </cell>
          <cell r="F105">
            <v>713294</v>
          </cell>
          <cell r="H105">
            <v>91</v>
          </cell>
          <cell r="I105">
            <v>525696</v>
          </cell>
          <cell r="J105">
            <v>720032</v>
          </cell>
          <cell r="K105">
            <v>600889</v>
          </cell>
          <cell r="L105">
            <v>499051</v>
          </cell>
          <cell r="M105">
            <v>600889</v>
          </cell>
          <cell r="N105">
            <v>720032</v>
          </cell>
        </row>
        <row r="106">
          <cell r="A106">
            <v>92</v>
          </cell>
          <cell r="B106">
            <v>528859</v>
          </cell>
          <cell r="C106">
            <v>673922</v>
          </cell>
          <cell r="D106">
            <v>501924</v>
          </cell>
          <cell r="E106">
            <v>603326</v>
          </cell>
          <cell r="F106">
            <v>721813</v>
          </cell>
          <cell r="H106">
            <v>92</v>
          </cell>
          <cell r="I106">
            <v>532203</v>
          </cell>
          <cell r="J106">
            <v>728583</v>
          </cell>
          <cell r="K106">
            <v>608025</v>
          </cell>
          <cell r="L106">
            <v>504977</v>
          </cell>
          <cell r="M106">
            <v>608025</v>
          </cell>
          <cell r="N106">
            <v>728583</v>
          </cell>
        </row>
        <row r="107">
          <cell r="A107">
            <v>93</v>
          </cell>
          <cell r="B107">
            <v>535358</v>
          </cell>
          <cell r="C107">
            <v>681876</v>
          </cell>
          <cell r="D107">
            <v>507847</v>
          </cell>
          <cell r="E107">
            <v>610447</v>
          </cell>
          <cell r="F107">
            <v>730331</v>
          </cell>
          <cell r="H107">
            <v>93</v>
          </cell>
          <cell r="I107">
            <v>538709</v>
          </cell>
          <cell r="J107">
            <v>737133</v>
          </cell>
          <cell r="K107">
            <v>615160</v>
          </cell>
          <cell r="L107">
            <v>510903</v>
          </cell>
          <cell r="M107">
            <v>615160</v>
          </cell>
          <cell r="N107">
            <v>737133</v>
          </cell>
        </row>
        <row r="108">
          <cell r="A108">
            <v>94</v>
          </cell>
          <cell r="B108">
            <v>541857</v>
          </cell>
          <cell r="C108">
            <v>689829</v>
          </cell>
          <cell r="D108">
            <v>513771</v>
          </cell>
          <cell r="E108">
            <v>617567</v>
          </cell>
          <cell r="F108">
            <v>738850</v>
          </cell>
          <cell r="H108">
            <v>94</v>
          </cell>
          <cell r="I108">
            <v>545216</v>
          </cell>
          <cell r="J108">
            <v>745684</v>
          </cell>
          <cell r="K108">
            <v>622296</v>
          </cell>
          <cell r="L108">
            <v>516830</v>
          </cell>
          <cell r="M108">
            <v>622296</v>
          </cell>
          <cell r="N108">
            <v>745684</v>
          </cell>
        </row>
        <row r="109">
          <cell r="A109">
            <v>95</v>
          </cell>
          <cell r="B109">
            <v>548356</v>
          </cell>
          <cell r="C109">
            <v>697783</v>
          </cell>
          <cell r="D109">
            <v>519694</v>
          </cell>
          <cell r="E109">
            <v>624687</v>
          </cell>
          <cell r="F109">
            <v>747368</v>
          </cell>
          <cell r="H109">
            <v>95</v>
          </cell>
          <cell r="I109">
            <v>551722</v>
          </cell>
          <cell r="J109">
            <v>754234</v>
          </cell>
          <cell r="K109">
            <v>629431</v>
          </cell>
          <cell r="L109">
            <v>522756</v>
          </cell>
          <cell r="M109">
            <v>629431</v>
          </cell>
          <cell r="N109">
            <v>754234</v>
          </cell>
        </row>
        <row r="110">
          <cell r="A110">
            <v>96</v>
          </cell>
          <cell r="B110">
            <v>554855</v>
          </cell>
          <cell r="C110">
            <v>705736</v>
          </cell>
          <cell r="D110">
            <v>525618</v>
          </cell>
          <cell r="E110">
            <v>631807</v>
          </cell>
          <cell r="F110">
            <v>755887</v>
          </cell>
          <cell r="H110">
            <v>96</v>
          </cell>
          <cell r="I110">
            <v>558229</v>
          </cell>
          <cell r="J110">
            <v>762785</v>
          </cell>
          <cell r="K110">
            <v>636567</v>
          </cell>
          <cell r="L110">
            <v>528682</v>
          </cell>
          <cell r="M110">
            <v>636567</v>
          </cell>
          <cell r="N110">
            <v>762785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jectnet.zonmw.nl/" TargetMode="External"/><Relationship Id="rId1" Type="http://schemas.openxmlformats.org/officeDocument/2006/relationships/hyperlink" Target="https://mijn.zonmw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D4C1-8DFD-4C32-B28A-21FD172D827C}">
  <dimension ref="A1:Q141"/>
  <sheetViews>
    <sheetView showGridLines="0" workbookViewId="0">
      <selection activeCell="B81" sqref="B81"/>
    </sheetView>
  </sheetViews>
  <sheetFormatPr defaultColWidth="0" defaultRowHeight="13.15" customHeight="1" zeroHeight="1"/>
  <cols>
    <col min="1" max="1" width="3.85546875" style="27" customWidth="1"/>
    <col min="2" max="15" width="8.7109375" style="27" customWidth="1"/>
    <col min="16" max="16" width="13.28515625" style="27" customWidth="1"/>
    <col min="17" max="17" width="36.5703125" style="27" customWidth="1"/>
    <col min="18" max="16384" width="8.7109375" style="27" hidden="1"/>
  </cols>
  <sheetData>
    <row r="1" spans="1:17" s="88" customFormat="1" ht="18">
      <c r="A1" s="88" t="s">
        <v>79</v>
      </c>
    </row>
    <row r="2" spans="1:17" ht="12.75"/>
    <row r="3" spans="1:17" s="90" customFormat="1" ht="15">
      <c r="A3" s="89" t="s">
        <v>64</v>
      </c>
      <c r="B3" s="89" t="s">
        <v>80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27"/>
      <c r="N3" s="27"/>
      <c r="O3" s="27"/>
      <c r="P3" s="27"/>
      <c r="Q3" s="27"/>
    </row>
    <row r="4" spans="1:17" ht="12.75"/>
    <row r="5" spans="1:17" ht="12.75">
      <c r="B5" s="27" t="s">
        <v>138</v>
      </c>
    </row>
    <row r="6" spans="1:17" ht="12.75"/>
    <row r="7" spans="1:17" s="90" customFormat="1" ht="15">
      <c r="A7" s="89" t="s">
        <v>65</v>
      </c>
      <c r="B7" s="89" t="s">
        <v>81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12.75"/>
    <row r="9" spans="1:17" s="90" customFormat="1" ht="15">
      <c r="A9" s="89" t="s">
        <v>66</v>
      </c>
      <c r="B9" s="89" t="s">
        <v>141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s="90" customFormat="1" ht="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s="90" customFormat="1" ht="15">
      <c r="A11" s="89" t="s">
        <v>67</v>
      </c>
      <c r="B11" s="89" t="s">
        <v>140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 ht="12.75"/>
    <row r="13" spans="1:17" s="90" customFormat="1" ht="15">
      <c r="A13" s="89" t="s">
        <v>70</v>
      </c>
      <c r="B13" s="89" t="s">
        <v>82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7" ht="12.75"/>
    <row r="15" spans="1:17" ht="15">
      <c r="B15" s="91" t="s">
        <v>83</v>
      </c>
    </row>
    <row r="16" spans="1:17" ht="12.75"/>
    <row r="17" spans="1:3" ht="12.75">
      <c r="A17" s="169">
        <v>1</v>
      </c>
      <c r="B17" s="27" t="s">
        <v>84</v>
      </c>
    </row>
    <row r="18" spans="1:3" ht="12.75">
      <c r="A18" s="169">
        <v>2</v>
      </c>
      <c r="B18" s="27" t="s">
        <v>85</v>
      </c>
    </row>
    <row r="19" spans="1:3" ht="12.75">
      <c r="A19" s="169"/>
    </row>
    <row r="20" spans="1:3" ht="12.75">
      <c r="A20" s="169"/>
    </row>
    <row r="21" spans="1:3" ht="12.75">
      <c r="A21" s="169"/>
    </row>
    <row r="22" spans="1:3" ht="12.75">
      <c r="A22" s="169"/>
    </row>
    <row r="23" spans="1:3" ht="12.75">
      <c r="A23" s="169"/>
    </row>
    <row r="24" spans="1:3" ht="12.75">
      <c r="A24" s="169"/>
    </row>
    <row r="25" spans="1:3" ht="12.75">
      <c r="A25" s="169"/>
    </row>
    <row r="26" spans="1:3" ht="12.75">
      <c r="A26" s="169"/>
    </row>
    <row r="27" spans="1:3" ht="12.75">
      <c r="A27" s="169"/>
    </row>
    <row r="28" spans="1:3" ht="12.75">
      <c r="A28" s="169"/>
    </row>
    <row r="29" spans="1:3" ht="12.75">
      <c r="A29" s="169"/>
    </row>
    <row r="30" spans="1:3" ht="12.75">
      <c r="A30" s="169"/>
    </row>
    <row r="31" spans="1:3" ht="12.75">
      <c r="A31" s="169">
        <v>3</v>
      </c>
      <c r="B31" s="27" t="s">
        <v>86</v>
      </c>
    </row>
    <row r="32" spans="1:3" ht="12.75">
      <c r="B32" s="27" t="s">
        <v>33</v>
      </c>
      <c r="C32" s="27" t="s">
        <v>68</v>
      </c>
    </row>
    <row r="33" spans="1:3" ht="12.75">
      <c r="B33" s="27" t="s">
        <v>34</v>
      </c>
      <c r="C33" s="27" t="s">
        <v>69</v>
      </c>
    </row>
    <row r="34" spans="1:3" ht="12.75">
      <c r="B34" s="27" t="s">
        <v>35</v>
      </c>
      <c r="C34" s="27" t="s">
        <v>40</v>
      </c>
    </row>
    <row r="35" spans="1:3" ht="12.75"/>
    <row r="36" spans="1:3" ht="12.75"/>
    <row r="37" spans="1:3" ht="12.75"/>
    <row r="38" spans="1:3" ht="12.75"/>
    <row r="39" spans="1:3" ht="12.75"/>
    <row r="40" spans="1:3" ht="12.75"/>
    <row r="41" spans="1:3" ht="12.75"/>
    <row r="42" spans="1:3" ht="12.75"/>
    <row r="43" spans="1:3" ht="12.75"/>
    <row r="44" spans="1:3" ht="12.75"/>
    <row r="45" spans="1:3" ht="12.75">
      <c r="A45" s="169">
        <v>4</v>
      </c>
      <c r="B45" s="27" t="s">
        <v>146</v>
      </c>
    </row>
    <row r="46" spans="1:3" ht="12.75">
      <c r="A46" s="169">
        <v>5</v>
      </c>
      <c r="B46" s="27" t="s">
        <v>147</v>
      </c>
    </row>
    <row r="47" spans="1:3" ht="12.75">
      <c r="A47" s="169"/>
    </row>
    <row r="48" spans="1:3" ht="12.75">
      <c r="A48" s="169">
        <v>6</v>
      </c>
      <c r="B48" s="27" t="s">
        <v>148</v>
      </c>
    </row>
    <row r="49" spans="1:17" ht="12.75">
      <c r="A49" s="169">
        <v>7</v>
      </c>
      <c r="B49" s="27" t="s">
        <v>149</v>
      </c>
    </row>
    <row r="50" spans="1:17" ht="12.75">
      <c r="A50" s="169"/>
      <c r="B50" s="27" t="s">
        <v>159</v>
      </c>
    </row>
    <row r="51" spans="1:17" ht="12.75">
      <c r="A51" s="169"/>
      <c r="B51" s="92" t="s">
        <v>133</v>
      </c>
    </row>
    <row r="52" spans="1:17" ht="12.75">
      <c r="A52" s="169"/>
    </row>
    <row r="53" spans="1:17" ht="15">
      <c r="A53" s="169"/>
      <c r="B53" s="91" t="s">
        <v>88</v>
      </c>
    </row>
    <row r="54" spans="1:17" ht="12.75">
      <c r="A54" s="169"/>
    </row>
    <row r="55" spans="1:17" ht="12.75">
      <c r="A55" s="169">
        <v>8</v>
      </c>
      <c r="B55" s="27" t="s">
        <v>89</v>
      </c>
    </row>
    <row r="56" spans="1:17" ht="12.75">
      <c r="A56" s="169">
        <v>9</v>
      </c>
      <c r="B56" s="27" t="s">
        <v>90</v>
      </c>
    </row>
    <row r="57" spans="1:17" ht="12.75">
      <c r="A57" s="169">
        <v>10</v>
      </c>
      <c r="B57" s="27" t="s">
        <v>150</v>
      </c>
    </row>
    <row r="58" spans="1:17" ht="12.75">
      <c r="A58" s="169">
        <v>11</v>
      </c>
      <c r="B58" s="27" t="s">
        <v>151</v>
      </c>
    </row>
    <row r="59" spans="1:17" ht="12.75"/>
    <row r="60" spans="1:17" s="88" customFormat="1" ht="18">
      <c r="A60" s="93" t="s">
        <v>72</v>
      </c>
      <c r="B60" s="93" t="s">
        <v>94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 s="90" customFormat="1" ht="15"/>
    <row r="62" spans="1:17" s="90" customFormat="1" ht="15">
      <c r="B62" s="90" t="s">
        <v>87</v>
      </c>
    </row>
    <row r="63" spans="1:17" ht="12.75">
      <c r="B63" s="27" t="s">
        <v>152</v>
      </c>
    </row>
    <row r="64" spans="1:17" ht="12.75">
      <c r="B64" s="27" t="s">
        <v>153</v>
      </c>
    </row>
    <row r="65" spans="1:17" ht="12.75">
      <c r="B65" s="27" t="s">
        <v>71</v>
      </c>
    </row>
    <row r="66" spans="1:17" ht="15">
      <c r="B66" s="90" t="s">
        <v>91</v>
      </c>
    </row>
    <row r="67" spans="1:17" ht="12.75">
      <c r="B67" s="27" t="s">
        <v>154</v>
      </c>
    </row>
    <row r="68" spans="1:17" ht="12.75">
      <c r="B68" s="27" t="s">
        <v>155</v>
      </c>
    </row>
    <row r="69" spans="1:17" ht="12.75">
      <c r="B69" s="27" t="s">
        <v>71</v>
      </c>
    </row>
    <row r="70" spans="1:17" ht="12.75"/>
    <row r="71" spans="1:17" s="88" customFormat="1" ht="18">
      <c r="A71" s="93" t="s">
        <v>73</v>
      </c>
      <c r="B71" s="93" t="s">
        <v>92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17" ht="12.75"/>
    <row r="73" spans="1:17" ht="12.75">
      <c r="B73" s="190" t="s">
        <v>156</v>
      </c>
    </row>
    <row r="74" spans="1:17" ht="12.75">
      <c r="B74" s="190" t="s">
        <v>157</v>
      </c>
    </row>
    <row r="75" spans="1:17" ht="12.75">
      <c r="B75" s="190" t="s">
        <v>158</v>
      </c>
    </row>
    <row r="76" spans="1:17" ht="12.75"/>
    <row r="77" spans="1:17" ht="12.75"/>
    <row r="78" spans="1:17" s="88" customFormat="1" ht="18">
      <c r="A78" s="93" t="s">
        <v>142</v>
      </c>
      <c r="B78" s="93" t="s">
        <v>93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</row>
    <row r="79" spans="1:17" s="88" customFormat="1" ht="18"/>
    <row r="80" spans="1:17" ht="12.75">
      <c r="A80" s="169">
        <v>12</v>
      </c>
      <c r="B80" s="190" t="s">
        <v>95</v>
      </c>
    </row>
    <row r="81" spans="1:17" ht="12.75">
      <c r="A81" s="169">
        <v>13</v>
      </c>
      <c r="B81" s="27" t="s">
        <v>160</v>
      </c>
    </row>
    <row r="82" spans="1:17" ht="12.75">
      <c r="A82" s="169"/>
    </row>
    <row r="83" spans="1:17" ht="12.75">
      <c r="A83" s="169"/>
    </row>
    <row r="84" spans="1:17" ht="12.75">
      <c r="A84" s="169"/>
    </row>
    <row r="85" spans="1:17" ht="12.75">
      <c r="A85" s="169"/>
    </row>
    <row r="86" spans="1:17" ht="12.75">
      <c r="A86" s="169"/>
    </row>
    <row r="87" spans="1:17" ht="12.75">
      <c r="A87" s="169"/>
    </row>
    <row r="88" spans="1:17" ht="12.75">
      <c r="A88" s="169"/>
    </row>
    <row r="89" spans="1:17" ht="12.75">
      <c r="A89" s="169"/>
    </row>
    <row r="90" spans="1:17" ht="12.75">
      <c r="A90" s="169"/>
    </row>
    <row r="91" spans="1:17" ht="12.75">
      <c r="A91" s="169"/>
    </row>
    <row r="92" spans="1:17" ht="12.75">
      <c r="A92" s="169">
        <v>14</v>
      </c>
      <c r="B92" s="27" t="s">
        <v>96</v>
      </c>
    </row>
    <row r="93" spans="1:17" ht="12.75"/>
    <row r="94" spans="1:17" s="88" customFormat="1" ht="18">
      <c r="A94" s="93" t="s">
        <v>143</v>
      </c>
      <c r="B94" s="93" t="s">
        <v>97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17" s="88" customFormat="1" ht="18"/>
    <row r="96" spans="1:17" ht="12.75">
      <c r="A96" s="169">
        <v>15</v>
      </c>
      <c r="B96" s="27" t="s">
        <v>161</v>
      </c>
    </row>
    <row r="97" spans="1:17" ht="12.75">
      <c r="A97" s="169">
        <v>16</v>
      </c>
      <c r="B97" s="27" t="s">
        <v>98</v>
      </c>
    </row>
    <row r="98" spans="1:17" ht="12.75">
      <c r="A98" s="169">
        <v>17</v>
      </c>
      <c r="B98" s="27" t="s">
        <v>99</v>
      </c>
    </row>
    <row r="99" spans="1:17" ht="12.75">
      <c r="A99" s="169">
        <v>18</v>
      </c>
      <c r="B99" s="27" t="s">
        <v>100</v>
      </c>
    </row>
    <row r="100" spans="1:17" ht="12.75">
      <c r="A100" s="169">
        <v>19</v>
      </c>
      <c r="B100" s="27" t="s">
        <v>96</v>
      </c>
    </row>
    <row r="101" spans="1:17" ht="12.75">
      <c r="A101" s="169"/>
    </row>
    <row r="102" spans="1:17" s="88" customFormat="1" ht="18">
      <c r="A102" s="93" t="s">
        <v>144</v>
      </c>
      <c r="B102" s="93" t="s">
        <v>101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s="88" customFormat="1" ht="18"/>
    <row r="104" spans="1:17" ht="12.75">
      <c r="A104" s="169">
        <v>20</v>
      </c>
      <c r="B104" s="27" t="s">
        <v>102</v>
      </c>
    </row>
    <row r="105" spans="1:17" ht="12.75">
      <c r="A105" s="169">
        <v>21</v>
      </c>
      <c r="B105" s="27" t="s">
        <v>103</v>
      </c>
    </row>
    <row r="106" spans="1:17" ht="12.75">
      <c r="A106" s="169">
        <v>22</v>
      </c>
      <c r="B106" s="27" t="s">
        <v>99</v>
      </c>
    </row>
    <row r="107" spans="1:17" ht="12.75">
      <c r="A107" s="169">
        <v>23</v>
      </c>
      <c r="B107" s="27" t="s">
        <v>100</v>
      </c>
    </row>
    <row r="108" spans="1:17" ht="12.75">
      <c r="A108" s="169">
        <v>24</v>
      </c>
      <c r="B108" s="27" t="s">
        <v>96</v>
      </c>
    </row>
    <row r="109" spans="1:17" ht="12.75">
      <c r="A109" s="169">
        <v>25</v>
      </c>
      <c r="B109" s="27" t="s">
        <v>134</v>
      </c>
    </row>
    <row r="110" spans="1:17" ht="12.75">
      <c r="A110" s="169">
        <v>26</v>
      </c>
      <c r="B110" s="27" t="s">
        <v>135</v>
      </c>
    </row>
    <row r="111" spans="1:17" ht="12.75">
      <c r="A111" s="169">
        <v>27</v>
      </c>
      <c r="B111" s="27" t="s">
        <v>139</v>
      </c>
    </row>
    <row r="112" spans="1:17" ht="12.75"/>
    <row r="113" spans="1:17" s="88" customFormat="1" ht="18">
      <c r="A113" s="93" t="s">
        <v>74</v>
      </c>
      <c r="B113" s="93" t="s">
        <v>104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ht="12.75"/>
    <row r="115" spans="1:17" ht="12.75">
      <c r="A115" s="169">
        <v>28</v>
      </c>
      <c r="B115" s="27" t="s">
        <v>105</v>
      </c>
    </row>
    <row r="116" spans="1:17" ht="12.75"/>
    <row r="117" spans="1:17" ht="18">
      <c r="A117" s="93" t="s">
        <v>75</v>
      </c>
      <c r="B117" s="93" t="s">
        <v>106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ht="12.75"/>
    <row r="119" spans="1:17" ht="12.75">
      <c r="A119" s="169">
        <v>29</v>
      </c>
      <c r="B119" s="27" t="s">
        <v>162</v>
      </c>
    </row>
    <row r="120" spans="1:17" ht="12.75">
      <c r="A120" s="169">
        <v>30</v>
      </c>
      <c r="B120" s="27" t="s">
        <v>107</v>
      </c>
    </row>
    <row r="121" spans="1:17" ht="12.75"/>
    <row r="122" spans="1:17" ht="18">
      <c r="A122" s="93" t="s">
        <v>76</v>
      </c>
      <c r="B122" s="93" t="s">
        <v>108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ht="12.75"/>
    <row r="124" spans="1:17" ht="12.75">
      <c r="A124" s="169">
        <v>31</v>
      </c>
      <c r="B124" s="27" t="s">
        <v>109</v>
      </c>
    </row>
    <row r="125" spans="1:17" ht="12.75">
      <c r="A125" s="169"/>
    </row>
    <row r="126" spans="1:17" ht="12.75">
      <c r="A126" s="169">
        <v>32</v>
      </c>
      <c r="B126" s="27" t="s">
        <v>125</v>
      </c>
    </row>
    <row r="127" spans="1:17" ht="12.75">
      <c r="B127" s="27" t="s">
        <v>110</v>
      </c>
      <c r="L127" s="94" t="s">
        <v>77</v>
      </c>
    </row>
    <row r="128" spans="1:17" ht="12.75">
      <c r="A128" s="95"/>
      <c r="B128" s="95" t="s">
        <v>111</v>
      </c>
      <c r="E128" s="94"/>
    </row>
    <row r="129" spans="2:12" ht="12.75">
      <c r="B129" s="27" t="s">
        <v>112</v>
      </c>
      <c r="L129" s="94" t="s">
        <v>78</v>
      </c>
    </row>
    <row r="130" spans="2:12" ht="13.15" customHeight="1"/>
    <row r="131" spans="2:12" ht="13.15" customHeight="1"/>
    <row r="132" spans="2:12" ht="13.15" customHeight="1"/>
    <row r="133" spans="2:12" ht="13.15" customHeight="1"/>
    <row r="134" spans="2:12" ht="13.15" customHeight="1"/>
    <row r="135" spans="2:12" ht="13.15" customHeight="1"/>
    <row r="136" spans="2:12" ht="13.15" customHeight="1"/>
    <row r="137" spans="2:12" ht="13.15" customHeight="1"/>
    <row r="138" spans="2:12" ht="13.15" customHeight="1"/>
    <row r="139" spans="2:12" ht="13.15" customHeight="1"/>
    <row r="140" spans="2:12" ht="13.15" customHeight="1"/>
    <row r="141" spans="2:12" ht="13.15" customHeight="1"/>
  </sheetData>
  <hyperlinks>
    <hyperlink ref="L129" r:id="rId1" xr:uid="{EEC3E323-5D2E-4FAA-B094-42D8E5D2B0B6}"/>
    <hyperlink ref="L127" r:id="rId2" xr:uid="{A7EA05B2-9160-4255-A750-ED7B32B27227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1136-3A97-436D-B430-5F4F56703810}">
  <sheetPr>
    <pageSetUpPr fitToPage="1"/>
  </sheetPr>
  <dimension ref="A1:P41"/>
  <sheetViews>
    <sheetView zoomScaleNormal="100" workbookViewId="0">
      <selection activeCell="E7" sqref="E7"/>
    </sheetView>
  </sheetViews>
  <sheetFormatPr defaultColWidth="0" defaultRowHeight="0" customHeight="1" zeroHeight="1"/>
  <cols>
    <col min="1" max="1" width="5.140625" style="141" customWidth="1"/>
    <col min="2" max="2" width="22.42578125" style="141" customWidth="1"/>
    <col min="3" max="3" width="24.140625" style="141" customWidth="1"/>
    <col min="4" max="4" width="23.5703125" style="141" customWidth="1"/>
    <col min="5" max="5" width="26.28515625" style="141" customWidth="1"/>
    <col min="6" max="9" width="23.5703125" style="141" customWidth="1"/>
    <col min="10" max="10" width="8.85546875" style="126" customWidth="1"/>
    <col min="11" max="12" width="8.85546875" style="126" hidden="1" customWidth="1"/>
    <col min="13" max="16" width="0" style="142" hidden="1" customWidth="1"/>
    <col min="17" max="16384" width="8.85546875" style="142" hidden="1"/>
  </cols>
  <sheetData>
    <row r="1" spans="1:9" ht="30" customHeight="1" thickBot="1">
      <c r="A1" s="25"/>
      <c r="B1" s="26"/>
      <c r="C1" s="26"/>
      <c r="D1" s="202" t="s">
        <v>128</v>
      </c>
      <c r="E1" s="202"/>
      <c r="F1" s="202"/>
      <c r="G1" s="202"/>
      <c r="H1" s="202"/>
      <c r="I1" s="26"/>
    </row>
    <row r="2" spans="1:9" ht="13.5" hidden="1" thickBot="1">
      <c r="A2" s="28"/>
      <c r="B2" s="29"/>
      <c r="C2" s="29"/>
      <c r="D2" s="29"/>
      <c r="E2" s="29"/>
      <c r="F2" s="29"/>
      <c r="G2" s="29"/>
      <c r="H2" s="29"/>
      <c r="I2" s="29"/>
    </row>
    <row r="3" spans="1:9" ht="26.25" customHeight="1">
      <c r="A3" s="203" t="s">
        <v>2</v>
      </c>
      <c r="B3" s="205" t="s">
        <v>129</v>
      </c>
      <c r="C3" s="205" t="s">
        <v>14</v>
      </c>
      <c r="D3" s="205" t="s">
        <v>15</v>
      </c>
      <c r="E3" s="207" t="s">
        <v>22</v>
      </c>
      <c r="F3" s="205" t="s">
        <v>24</v>
      </c>
      <c r="G3" s="205" t="s">
        <v>25</v>
      </c>
      <c r="H3" s="207" t="s">
        <v>26</v>
      </c>
      <c r="I3" s="198" t="s">
        <v>130</v>
      </c>
    </row>
    <row r="4" spans="1:9" ht="3.75" customHeight="1" thickBot="1">
      <c r="A4" s="204"/>
      <c r="B4" s="206"/>
      <c r="C4" s="206"/>
      <c r="D4" s="206"/>
      <c r="E4" s="208"/>
      <c r="F4" s="206"/>
      <c r="G4" s="206"/>
      <c r="H4" s="208"/>
      <c r="I4" s="199"/>
    </row>
    <row r="5" spans="1:9" ht="13.5" customHeight="1">
      <c r="A5" s="127">
        <v>1</v>
      </c>
      <c r="B5" s="128"/>
      <c r="C5" s="129"/>
      <c r="D5" s="270">
        <f>SUMIFS(Budget!F$7:F$36,Budget!E$7:E$36,B5)</f>
        <v>0</v>
      </c>
      <c r="E5" s="271">
        <f>SUMIFS(Budget!F$43:F$57,Budget!E$43:E$57,B5)</f>
        <v>0</v>
      </c>
      <c r="F5" s="270">
        <f>SUMIFS(Budget!F$64:F$83,Budget!E$64:E$83,B5)</f>
        <v>0</v>
      </c>
      <c r="G5" s="130">
        <f>+D5+E5+F5</f>
        <v>0</v>
      </c>
      <c r="H5" s="272">
        <f>SUMIFS(Budget!G$7:G$83,Budget!E$7:E$83,B5)</f>
        <v>0</v>
      </c>
      <c r="I5" s="131">
        <f>+G5-H5</f>
        <v>0</v>
      </c>
    </row>
    <row r="6" spans="1:9" ht="13.5" customHeight="1">
      <c r="A6" s="132">
        <v>2</v>
      </c>
      <c r="B6" s="133"/>
      <c r="C6" s="134"/>
      <c r="D6" s="270">
        <f>SUMIFS(Budget!F$7:F$36,Budget!E$7:E$36,B6)</f>
        <v>0</v>
      </c>
      <c r="E6" s="271">
        <f>SUMIFS(Budget!F$43:F$57,Budget!E$43:E$57,B6)</f>
        <v>0</v>
      </c>
      <c r="F6" s="270">
        <f>SUMIFS(Budget!F$64:F$83,Budget!E$64:E$83,B6)</f>
        <v>0</v>
      </c>
      <c r="G6" s="130">
        <f t="shared" ref="G6:G19" si="0">+D6+E6+F6</f>
        <v>0</v>
      </c>
      <c r="H6" s="272">
        <f>SUMIFS(Budget!G$7:G$83,Budget!E$7:E$83,B6)</f>
        <v>0</v>
      </c>
      <c r="I6" s="131">
        <f t="shared" ref="I6:I19" si="1">+G6-H6</f>
        <v>0</v>
      </c>
    </row>
    <row r="7" spans="1:9" ht="13.5" customHeight="1">
      <c r="A7" s="132">
        <v>3</v>
      </c>
      <c r="B7" s="133"/>
      <c r="C7" s="134"/>
      <c r="D7" s="270">
        <f>SUMIFS(Budget!F$7:F$36,Budget!E$7:E$36,B7)</f>
        <v>0</v>
      </c>
      <c r="E7" s="271">
        <f>SUMIFS(Budget!F$43:F$57,Budget!E$43:E$57,B7)</f>
        <v>0</v>
      </c>
      <c r="F7" s="270">
        <f>SUMIFS(Budget!F$64:F$83,Budget!E$64:E$83,B7)</f>
        <v>0</v>
      </c>
      <c r="G7" s="130">
        <f t="shared" si="0"/>
        <v>0</v>
      </c>
      <c r="H7" s="272">
        <f>SUMIFS(Budget!G$7:G$83,Budget!E$7:E$83,B7)</f>
        <v>0</v>
      </c>
      <c r="I7" s="131">
        <f t="shared" si="1"/>
        <v>0</v>
      </c>
    </row>
    <row r="8" spans="1:9" ht="13.5" customHeight="1">
      <c r="A8" s="132">
        <v>4</v>
      </c>
      <c r="B8" s="133"/>
      <c r="C8" s="134"/>
      <c r="D8" s="270">
        <f>SUMIFS(Budget!F$7:F$36,Budget!E$7:E$36,B8)</f>
        <v>0</v>
      </c>
      <c r="E8" s="271">
        <f>SUMIFS(Budget!F$43:F$57,Budget!E$43:E$57,B8)</f>
        <v>0</v>
      </c>
      <c r="F8" s="270">
        <f>SUMIFS(Budget!F$64:F$83,Budget!E$64:E$83,B8)</f>
        <v>0</v>
      </c>
      <c r="G8" s="130">
        <f t="shared" si="0"/>
        <v>0</v>
      </c>
      <c r="H8" s="272">
        <f>SUMIFS(Budget!G$7:G$83,Budget!E$7:E$83,B8)</f>
        <v>0</v>
      </c>
      <c r="I8" s="131">
        <f t="shared" si="1"/>
        <v>0</v>
      </c>
    </row>
    <row r="9" spans="1:9" ht="13.5" customHeight="1">
      <c r="A9" s="132">
        <v>5</v>
      </c>
      <c r="B9" s="133"/>
      <c r="C9" s="134"/>
      <c r="D9" s="270">
        <f>SUMIFS(Budget!F$7:F$36,Budget!E$7:E$36,B9)</f>
        <v>0</v>
      </c>
      <c r="E9" s="271">
        <f>SUMIFS(Budget!F$43:F$57,Budget!E$43:E$57,B9)</f>
        <v>0</v>
      </c>
      <c r="F9" s="270">
        <f>SUMIFS(Budget!F$64:F$83,Budget!E$64:E$83,B9)</f>
        <v>0</v>
      </c>
      <c r="G9" s="130">
        <f t="shared" si="0"/>
        <v>0</v>
      </c>
      <c r="H9" s="272">
        <f>SUMIFS(Budget!G$7:G$83,Budget!E$7:E$83,B9)</f>
        <v>0</v>
      </c>
      <c r="I9" s="131">
        <f t="shared" si="1"/>
        <v>0</v>
      </c>
    </row>
    <row r="10" spans="1:9" ht="13.5" customHeight="1">
      <c r="A10" s="132">
        <v>6</v>
      </c>
      <c r="B10" s="133"/>
      <c r="C10" s="134"/>
      <c r="D10" s="270">
        <f>SUMIFS(Budget!F$7:F$36,Budget!E$7:E$36,B10)</f>
        <v>0</v>
      </c>
      <c r="E10" s="271">
        <f>SUMIFS(Budget!F$43:F$57,Budget!E$43:E$57,B10)</f>
        <v>0</v>
      </c>
      <c r="F10" s="270">
        <f>SUMIFS(Budget!F$64:F$83,Budget!E$64:E$83,B10)</f>
        <v>0</v>
      </c>
      <c r="G10" s="130">
        <f t="shared" si="0"/>
        <v>0</v>
      </c>
      <c r="H10" s="272">
        <f>SUMIFS(Budget!G$7:G$83,Budget!E$7:E$83,B10)</f>
        <v>0</v>
      </c>
      <c r="I10" s="131">
        <f t="shared" si="1"/>
        <v>0</v>
      </c>
    </row>
    <row r="11" spans="1:9" ht="13.5" customHeight="1">
      <c r="A11" s="132">
        <v>7</v>
      </c>
      <c r="B11" s="133"/>
      <c r="C11" s="134"/>
      <c r="D11" s="270">
        <f>SUMIFS(Budget!F$7:F$36,Budget!E$7:E$36,B11)</f>
        <v>0</v>
      </c>
      <c r="E11" s="271">
        <f>SUMIFS(Budget!F$43:F$57,Budget!E$43:E$57,B11)</f>
        <v>0</v>
      </c>
      <c r="F11" s="270">
        <f>SUMIFS(Budget!F$64:F$83,Budget!E$64:E$83,B11)</f>
        <v>0</v>
      </c>
      <c r="G11" s="130">
        <f t="shared" si="0"/>
        <v>0</v>
      </c>
      <c r="H11" s="272">
        <f>SUMIFS(Budget!G$7:G$83,Budget!E$7:E$83,B11)</f>
        <v>0</v>
      </c>
      <c r="I11" s="131">
        <f t="shared" si="1"/>
        <v>0</v>
      </c>
    </row>
    <row r="12" spans="1:9" ht="13.5" customHeight="1">
      <c r="A12" s="132">
        <v>8</v>
      </c>
      <c r="B12" s="133"/>
      <c r="C12" s="134"/>
      <c r="D12" s="270">
        <f>SUMIFS(Budget!F$7:F$36,Budget!E$7:E$36,B12)</f>
        <v>0</v>
      </c>
      <c r="E12" s="271">
        <f>SUMIFS(Budget!F$43:F$57,Budget!E$43:E$57,B12)</f>
        <v>0</v>
      </c>
      <c r="F12" s="270">
        <f>SUMIFS(Budget!F$64:F$83,Budget!E$64:E$83,B12)</f>
        <v>0</v>
      </c>
      <c r="G12" s="130">
        <f t="shared" si="0"/>
        <v>0</v>
      </c>
      <c r="H12" s="272">
        <f>SUMIFS(Budget!G$7:G$83,Budget!E$7:E$83,B12)</f>
        <v>0</v>
      </c>
      <c r="I12" s="131">
        <f t="shared" si="1"/>
        <v>0</v>
      </c>
    </row>
    <row r="13" spans="1:9" ht="13.5" customHeight="1">
      <c r="A13" s="132">
        <v>9</v>
      </c>
      <c r="B13" s="133"/>
      <c r="C13" s="134"/>
      <c r="D13" s="270">
        <f>SUMIFS(Budget!F$7:F$36,Budget!E$7:E$36,B13)</f>
        <v>0</v>
      </c>
      <c r="E13" s="271">
        <f>SUMIFS(Budget!F$43:F$57,Budget!E$43:E$57,B13)</f>
        <v>0</v>
      </c>
      <c r="F13" s="270">
        <f>SUMIFS(Budget!F$64:F$83,Budget!E$64:E$83,B13)</f>
        <v>0</v>
      </c>
      <c r="G13" s="130">
        <f t="shared" si="0"/>
        <v>0</v>
      </c>
      <c r="H13" s="272">
        <f>SUMIFS(Budget!G$7:G$83,Budget!E$7:E$83,B13)</f>
        <v>0</v>
      </c>
      <c r="I13" s="131">
        <f t="shared" si="1"/>
        <v>0</v>
      </c>
    </row>
    <row r="14" spans="1:9" ht="13.5" customHeight="1">
      <c r="A14" s="132">
        <v>10</v>
      </c>
      <c r="B14" s="133"/>
      <c r="C14" s="134"/>
      <c r="D14" s="270">
        <f>SUMIFS(Budget!F$7:F$36,Budget!E$7:E$36,B14)</f>
        <v>0</v>
      </c>
      <c r="E14" s="271">
        <f>SUMIFS(Budget!F$43:F$57,Budget!E$43:E$57,B14)</f>
        <v>0</v>
      </c>
      <c r="F14" s="270">
        <f>SUMIFS(Budget!F$64:F$83,Budget!E$64:E$83,B14)</f>
        <v>0</v>
      </c>
      <c r="G14" s="130">
        <f t="shared" si="0"/>
        <v>0</v>
      </c>
      <c r="H14" s="272">
        <f>SUMIFS(Budget!G$7:G$83,Budget!E$7:E$83,B14)</f>
        <v>0</v>
      </c>
      <c r="I14" s="131">
        <f t="shared" si="1"/>
        <v>0</v>
      </c>
    </row>
    <row r="15" spans="1:9" ht="13.5" customHeight="1">
      <c r="A15" s="132">
        <v>11</v>
      </c>
      <c r="B15" s="133"/>
      <c r="C15" s="134"/>
      <c r="D15" s="270">
        <f>SUMIFS(Budget!F$7:F$36,Budget!E$7:E$36,B15)</f>
        <v>0</v>
      </c>
      <c r="E15" s="271">
        <f>SUMIFS(Budget!F$43:F$57,Budget!E$43:E$57,B15)</f>
        <v>0</v>
      </c>
      <c r="F15" s="270">
        <f>SUMIFS(Budget!F$64:F$83,Budget!E$64:E$83,B15)</f>
        <v>0</v>
      </c>
      <c r="G15" s="130">
        <f t="shared" si="0"/>
        <v>0</v>
      </c>
      <c r="H15" s="272">
        <f>SUMIFS(Budget!G$7:G$83,Budget!E$7:E$83,B15)</f>
        <v>0</v>
      </c>
      <c r="I15" s="131">
        <f t="shared" si="1"/>
        <v>0</v>
      </c>
    </row>
    <row r="16" spans="1:9" ht="13.5" customHeight="1">
      <c r="A16" s="132">
        <v>12</v>
      </c>
      <c r="B16" s="133"/>
      <c r="C16" s="134"/>
      <c r="D16" s="270">
        <f>SUMIFS(Budget!F$7:F$36,Budget!E$7:E$36,B16)</f>
        <v>0</v>
      </c>
      <c r="E16" s="271">
        <f>SUMIFS(Budget!F$43:F$57,Budget!E$43:E$57,B16)</f>
        <v>0</v>
      </c>
      <c r="F16" s="270">
        <f>SUMIFS(Budget!F$64:F$83,Budget!E$64:E$83,B16)</f>
        <v>0</v>
      </c>
      <c r="G16" s="130">
        <f t="shared" si="0"/>
        <v>0</v>
      </c>
      <c r="H16" s="272">
        <f>SUMIFS(Budget!G$7:G$83,Budget!E$7:E$83,B16)</f>
        <v>0</v>
      </c>
      <c r="I16" s="131">
        <f t="shared" si="1"/>
        <v>0</v>
      </c>
    </row>
    <row r="17" spans="1:9" ht="13.5" customHeight="1">
      <c r="A17" s="132">
        <v>13</v>
      </c>
      <c r="B17" s="133"/>
      <c r="C17" s="134"/>
      <c r="D17" s="270">
        <f>SUMIFS(Budget!F$7:F$36,Budget!E$7:E$36,B17)</f>
        <v>0</v>
      </c>
      <c r="E17" s="271">
        <f>SUMIFS(Budget!F$43:F$57,Budget!E$43:E$57,B17)</f>
        <v>0</v>
      </c>
      <c r="F17" s="270">
        <f>SUMIFS(Budget!F$64:F$83,Budget!E$64:E$83,B17)</f>
        <v>0</v>
      </c>
      <c r="G17" s="130">
        <f t="shared" si="0"/>
        <v>0</v>
      </c>
      <c r="H17" s="272">
        <f>SUMIFS(Budget!G$7:G$83,Budget!E$7:E$83,B17)</f>
        <v>0</v>
      </c>
      <c r="I17" s="131">
        <f t="shared" si="1"/>
        <v>0</v>
      </c>
    </row>
    <row r="18" spans="1:9" ht="13.5" customHeight="1">
      <c r="A18" s="132">
        <v>14</v>
      </c>
      <c r="B18" s="133"/>
      <c r="C18" s="134"/>
      <c r="D18" s="270">
        <f>SUMIFS(Budget!F$7:F$36,Budget!E$7:E$36,B18)</f>
        <v>0</v>
      </c>
      <c r="E18" s="271">
        <f>SUMIFS(Budget!F$43:F$57,Budget!E$43:E$57,B18)</f>
        <v>0</v>
      </c>
      <c r="F18" s="270">
        <f>SUMIFS(Budget!F$64:F$83,Budget!E$64:E$83,B18)</f>
        <v>0</v>
      </c>
      <c r="G18" s="130">
        <f t="shared" si="0"/>
        <v>0</v>
      </c>
      <c r="H18" s="272">
        <f>SUMIFS(Budget!G$7:G$83,Budget!E$7:E$83,B18)</f>
        <v>0</v>
      </c>
      <c r="I18" s="131">
        <f t="shared" si="1"/>
        <v>0</v>
      </c>
    </row>
    <row r="19" spans="1:9" ht="13.5" customHeight="1" thickBot="1">
      <c r="A19" s="135">
        <v>15</v>
      </c>
      <c r="B19" s="136"/>
      <c r="C19" s="137"/>
      <c r="D19" s="270">
        <f>SUMIFS(Budget!F$7:F$36,Budget!E$7:E$36,B19)</f>
        <v>0</v>
      </c>
      <c r="E19" s="271">
        <f>SUMIFS(Budget!F$43:F$57,Budget!E$43:E$57,B19)</f>
        <v>0</v>
      </c>
      <c r="F19" s="270">
        <f>SUMIFS(Budget!F$64:F$83,Budget!E$64:E$83,B19)</f>
        <v>0</v>
      </c>
      <c r="G19" s="130">
        <f t="shared" si="0"/>
        <v>0</v>
      </c>
      <c r="H19" s="272">
        <f>SUMIFS(Budget!G$7:G$83,Budget!E$7:E$83,B19)</f>
        <v>0</v>
      </c>
      <c r="I19" s="131">
        <f t="shared" si="1"/>
        <v>0</v>
      </c>
    </row>
    <row r="20" spans="1:9" ht="18.75" customHeight="1" thickBot="1">
      <c r="A20" s="29"/>
      <c r="B20" s="200" t="s">
        <v>131</v>
      </c>
      <c r="C20" s="201"/>
      <c r="D20" s="273">
        <f>SUM(D5:D19)</f>
        <v>0</v>
      </c>
      <c r="E20" s="274">
        <f t="shared" ref="E20:H20" si="2">SUM(E5:E19)</f>
        <v>0</v>
      </c>
      <c r="F20" s="273">
        <f t="shared" si="2"/>
        <v>0</v>
      </c>
      <c r="G20" s="273">
        <f>SUM(G5:G19)</f>
        <v>0</v>
      </c>
      <c r="H20" s="274">
        <f t="shared" si="2"/>
        <v>0</v>
      </c>
      <c r="I20" s="138">
        <f>SUM(I5:I19)</f>
        <v>0</v>
      </c>
    </row>
    <row r="21" spans="1:9" ht="14.25" hidden="1">
      <c r="A21" s="26"/>
      <c r="B21" s="26"/>
      <c r="C21" s="26"/>
      <c r="D21" s="26"/>
      <c r="E21" s="26"/>
      <c r="F21" s="26"/>
      <c r="G21" s="26"/>
      <c r="H21" s="26"/>
      <c r="I21" s="26"/>
    </row>
    <row r="22" spans="1:9" s="140" customFormat="1" ht="25.15" customHeight="1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 ht="25.15" customHeight="1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25.15" hidden="1" customHeight="1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25.15" hidden="1" customHeight="1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4.25" hidden="1">
      <c r="A26" s="26"/>
      <c r="B26" s="26"/>
      <c r="C26" s="26"/>
      <c r="D26" s="26"/>
      <c r="E26" s="26"/>
      <c r="F26" s="26"/>
      <c r="G26" s="26"/>
      <c r="H26" s="26"/>
      <c r="I26" s="26"/>
    </row>
    <row r="27" spans="1:9" ht="14.25" hidden="1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4.25" hidden="1">
      <c r="A28" s="26"/>
      <c r="B28" s="26"/>
      <c r="C28" s="26"/>
      <c r="D28" s="26"/>
      <c r="E28" s="26"/>
      <c r="F28" s="26"/>
      <c r="G28" s="26"/>
      <c r="H28" s="26"/>
      <c r="I28" s="26"/>
    </row>
    <row r="29" spans="1:9" ht="14.25" hidden="1">
      <c r="A29" s="26"/>
      <c r="B29" s="26"/>
      <c r="C29" s="26"/>
      <c r="D29" s="26"/>
      <c r="E29" s="26"/>
      <c r="F29" s="26"/>
      <c r="G29" s="26"/>
      <c r="H29" s="26"/>
      <c r="I29" s="26"/>
    </row>
    <row r="30" spans="1:9" ht="14.25" hidden="1">
      <c r="A30" s="26"/>
      <c r="B30" s="26"/>
      <c r="C30" s="26"/>
      <c r="D30" s="26"/>
      <c r="E30" s="26"/>
      <c r="F30" s="26"/>
      <c r="G30" s="26"/>
      <c r="H30" s="26"/>
      <c r="I30" s="26"/>
    </row>
    <row r="31" spans="1:9" ht="14.25" hidden="1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4.25" hidden="1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4.25" hidden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25" hidden="1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4.25" hidden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14.25" hidden="1">
      <c r="A36" s="26"/>
      <c r="B36" s="26"/>
      <c r="C36" s="26"/>
      <c r="D36" s="26"/>
      <c r="E36" s="26"/>
      <c r="F36" s="26"/>
      <c r="G36" s="26"/>
      <c r="H36" s="26"/>
      <c r="I36" s="26"/>
    </row>
    <row r="37" spans="1:9" ht="14.25" hidden="1">
      <c r="A37" s="26"/>
      <c r="B37" s="26"/>
      <c r="C37" s="26"/>
      <c r="D37" s="26"/>
      <c r="E37" s="26"/>
      <c r="F37" s="26"/>
      <c r="G37" s="26"/>
      <c r="H37" s="26"/>
      <c r="I37" s="26"/>
    </row>
    <row r="38" spans="1:9" ht="14.25" hidden="1">
      <c r="A38" s="26"/>
      <c r="B38" s="26"/>
      <c r="C38" s="26"/>
      <c r="D38" s="26"/>
      <c r="E38" s="26"/>
      <c r="F38" s="26"/>
      <c r="G38" s="26"/>
      <c r="H38" s="26"/>
      <c r="I38" s="26"/>
    </row>
    <row r="39" spans="1:9" ht="14.25" hidden="1">
      <c r="A39" s="26"/>
      <c r="B39" s="26"/>
      <c r="C39" s="26"/>
      <c r="D39" s="26"/>
      <c r="E39" s="26"/>
      <c r="F39" s="26"/>
      <c r="G39" s="26"/>
      <c r="H39" s="26"/>
      <c r="I39" s="26"/>
    </row>
    <row r="40" spans="1:9" ht="14.25" hidden="1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4.25" hidden="1">
      <c r="A41" s="26"/>
      <c r="B41" s="26"/>
      <c r="C41" s="26"/>
      <c r="D41" s="26"/>
      <c r="E41" s="26"/>
      <c r="F41" s="26"/>
      <c r="G41" s="26"/>
      <c r="H41" s="26"/>
      <c r="I41" s="26"/>
    </row>
  </sheetData>
  <sheetProtection algorithmName="SHA-512" hashValue="YtaMe1koX1oqS3Ibo/kcFPZCTbH/wm1j84vox1rw3Qyd8jJUSNjS3T2HZ1838hkN2+nc3zakOJfrI0bgRa84PQ==" saltValue="P4rJBEEy2SJfiymBXwxFEA==" spinCount="100000" sheet="1" objects="1" scenarios="1"/>
  <mergeCells count="11">
    <mergeCell ref="I3:I4"/>
    <mergeCell ref="B20:C20"/>
    <mergeCell ref="D1:H1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:D19">
    <cfRule type="expression" dxfId="10" priority="2">
      <formula>$C5:XFD19&lt;&gt;"Overig"</formula>
    </cfRule>
  </conditionalFormatting>
  <conditionalFormatting sqref="E5:G19">
    <cfRule type="expression" dxfId="9" priority="1">
      <formula>B5:$C19&lt;&gt;"Overig"</formula>
    </cfRule>
  </conditionalFormatting>
  <conditionalFormatting sqref="D20">
    <cfRule type="expression" dxfId="8" priority="3">
      <formula>$C20:XFD37&lt;&gt;"Overig"</formula>
    </cfRule>
  </conditionalFormatting>
  <conditionalFormatting sqref="E20:G20">
    <cfRule type="expression" dxfId="7" priority="4">
      <formula>$A20:D24&lt;&gt;"Overig"</formula>
    </cfRule>
  </conditionalFormatting>
  <conditionalFormatting sqref="H5:H19">
    <cfRule type="expression" dxfId="6" priority="5">
      <formula>$C5:D19&lt;&gt;"Overig"</formula>
    </cfRule>
  </conditionalFormatting>
  <conditionalFormatting sqref="H20">
    <cfRule type="expression" dxfId="5" priority="6">
      <formula>$A20:F24&lt;&gt;"Overig"</formula>
    </cfRule>
  </conditionalFormatting>
  <conditionalFormatting sqref="G20">
    <cfRule type="expression" dxfId="4" priority="7">
      <formula>$A20:G24&lt;&gt;"Overig"</formula>
    </cfRule>
  </conditionalFormatting>
  <pageMargins left="0.7" right="0.7" top="0.75" bottom="0.75" header="0.3" footer="0.3"/>
  <pageSetup scale="7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7762C3-6C3E-42F4-BDFA-FF50F2D502B6}">
          <x14:formula1>
            <xm:f>hulpsheets!$H$1:$H$11</xm:f>
          </x14:formula1>
          <xm:sqref>C5:C19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zoomScale="85" zoomScaleNormal="85" workbookViewId="0">
      <selection activeCell="H9" sqref="H9"/>
    </sheetView>
  </sheetViews>
  <sheetFormatPr defaultColWidth="0" defaultRowHeight="14.25" zeroHeight="1"/>
  <cols>
    <col min="1" max="1" width="5.140625" style="27" customWidth="1"/>
    <col min="2" max="3" width="21.42578125" style="27" customWidth="1"/>
    <col min="4" max="4" width="19.5703125" style="27" customWidth="1"/>
    <col min="5" max="5" width="21.42578125" style="27" customWidth="1"/>
    <col min="6" max="6" width="19.42578125" style="27" customWidth="1"/>
    <col min="7" max="7" width="18.5703125" style="27" customWidth="1"/>
    <col min="8" max="8" width="21.42578125" style="27" customWidth="1"/>
    <col min="9" max="9" width="12.85546875" style="27" bestFit="1" customWidth="1"/>
    <col min="10" max="10" width="26" style="27" customWidth="1"/>
    <col min="11" max="11" width="19.28515625" style="27" customWidth="1"/>
    <col min="12" max="13" width="21.42578125" style="27" customWidth="1"/>
    <col min="14" max="14" width="12.140625" style="26" customWidth="1"/>
    <col min="15" max="16384" width="21.42578125" style="27" hidden="1"/>
  </cols>
  <sheetData>
    <row r="1" spans="1:13" ht="26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" thickBot="1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2.75" customHeight="1">
      <c r="A5" s="203" t="s">
        <v>2</v>
      </c>
      <c r="B5" s="223" t="s">
        <v>55</v>
      </c>
      <c r="C5" s="205" t="s">
        <v>13</v>
      </c>
      <c r="D5" s="205" t="s">
        <v>57</v>
      </c>
      <c r="E5" s="223" t="s">
        <v>36</v>
      </c>
      <c r="F5" s="207" t="s">
        <v>6</v>
      </c>
      <c r="G5" s="205" t="s">
        <v>56</v>
      </c>
      <c r="H5" s="205" t="s">
        <v>54</v>
      </c>
      <c r="I5" s="207" t="s">
        <v>5</v>
      </c>
      <c r="J5" s="205" t="s">
        <v>7</v>
      </c>
      <c r="K5" s="207" t="s">
        <v>52</v>
      </c>
      <c r="L5" s="205" t="s">
        <v>53</v>
      </c>
      <c r="M5" s="219" t="s">
        <v>145</v>
      </c>
    </row>
    <row r="6" spans="1:13" ht="15" thickBot="1">
      <c r="A6" s="204"/>
      <c r="B6" s="224"/>
      <c r="C6" s="222"/>
      <c r="D6" s="222"/>
      <c r="E6" s="224"/>
      <c r="F6" s="218"/>
      <c r="G6" s="206"/>
      <c r="H6" s="222"/>
      <c r="I6" s="218"/>
      <c r="J6" s="206"/>
      <c r="K6" s="218"/>
      <c r="L6" s="206"/>
      <c r="M6" s="220"/>
    </row>
    <row r="7" spans="1:13">
      <c r="A7" s="30">
        <v>1</v>
      </c>
      <c r="B7" s="124" t="s">
        <v>8</v>
      </c>
      <c r="C7" s="143"/>
      <c r="D7" s="107"/>
      <c r="E7" s="107"/>
      <c r="F7" s="108"/>
      <c r="G7" s="31">
        <f>IFERROR(IF(D7="VSNU",INDEX(Tabel_VSNU,MATCH($F7,hulpsheets!$A$14:$A$110,0),MATCH($E7,hulpsheets!$A$14:$F$14,0)),IF(D7="NFU",INDEX(Tabel_NFU,MATCH($F7,hulpsheets!$H$14:$H$110,0),MATCH($E7,hulpsheets!$H$14:$N$14,0)),IF(D7="Other",0,0))),0)</f>
        <v>0</v>
      </c>
      <c r="H7" s="46"/>
      <c r="I7" s="113">
        <v>1</v>
      </c>
      <c r="J7" s="1">
        <f>IF(G7&gt;0,G7*I7,H7*F7*I7)</f>
        <v>0</v>
      </c>
      <c r="K7" s="1">
        <f>IF(D7="other",J7*0.4,0)</f>
        <v>0</v>
      </c>
      <c r="L7" s="116"/>
      <c r="M7" s="2">
        <f t="shared" ref="M7" si="0">IF(D7="other",((J7+K7)*(1+L7)),J7)</f>
        <v>0</v>
      </c>
    </row>
    <row r="8" spans="1:13">
      <c r="A8" s="32">
        <v>2</v>
      </c>
      <c r="B8" s="106" t="s">
        <v>8</v>
      </c>
      <c r="C8" s="144"/>
      <c r="D8" s="109"/>
      <c r="E8" s="109"/>
      <c r="F8" s="110"/>
      <c r="G8" s="33">
        <f>IFERROR(IF(D8="VSNU",INDEX(Tabel_VSNU,MATCH($F8,hulpsheets!$A$14:$A$110,0),MATCH($E8,hulpsheets!$A$14:$F$14,0)),IF(D8="NFU",INDEX(Tabel_NFU,MATCH($F8,hulpsheets!$H$14:$H$110,0),MATCH($E8,hulpsheets!$H$14:$N$14,0)),IF(D8="Other",0,0))),0)</f>
        <v>0</v>
      </c>
      <c r="H8" s="47"/>
      <c r="I8" s="114">
        <v>1</v>
      </c>
      <c r="J8" s="3">
        <f t="shared" ref="J8:J21" si="1">IF(G8&gt;0,G8*I8,H8*F8*I8)</f>
        <v>0</v>
      </c>
      <c r="K8" s="3">
        <f t="shared" ref="K8:K21" si="2">IF(D8="other",J8*0.4,0)</f>
        <v>0</v>
      </c>
      <c r="L8" s="117"/>
      <c r="M8" s="4">
        <f>IF(D8="other",((J8+K8)*(1+L8)),J8)</f>
        <v>0</v>
      </c>
    </row>
    <row r="9" spans="1:13">
      <c r="A9" s="32">
        <v>3</v>
      </c>
      <c r="B9" s="106" t="s">
        <v>8</v>
      </c>
      <c r="C9" s="144"/>
      <c r="D9" s="109"/>
      <c r="E9" s="109"/>
      <c r="F9" s="110"/>
      <c r="G9" s="33">
        <f>IFERROR(IF(D9="VSNU",INDEX(Tabel_VSNU,MATCH($F9,hulpsheets!$A$14:$A$110,0),MATCH($E9,hulpsheets!$A$14:$F$14,0)),IF(D9="NFU",INDEX(Tabel_NFU,MATCH($F9,hulpsheets!$H$14:$H$110,0),MATCH($E9,hulpsheets!$H$14:$N$14,0)),IF(D9="Other",0,0))),0)</f>
        <v>0</v>
      </c>
      <c r="H9" s="47"/>
      <c r="I9" s="114">
        <v>1</v>
      </c>
      <c r="J9" s="3">
        <f t="shared" si="1"/>
        <v>0</v>
      </c>
      <c r="K9" s="3">
        <f t="shared" si="2"/>
        <v>0</v>
      </c>
      <c r="L9" s="117"/>
      <c r="M9" s="4">
        <f t="shared" ref="M9:M21" si="3">IF(D9="other",((J9+K9)*(1+L9)),J9)</f>
        <v>0</v>
      </c>
    </row>
    <row r="10" spans="1:13">
      <c r="A10" s="32">
        <v>4</v>
      </c>
      <c r="B10" s="106" t="s">
        <v>8</v>
      </c>
      <c r="C10" s="144"/>
      <c r="D10" s="109"/>
      <c r="E10" s="109"/>
      <c r="F10" s="110"/>
      <c r="G10" s="33">
        <f>IFERROR(IF(D10="VSNU",INDEX(Tabel_VSNU,MATCH($F10,hulpsheets!$A$14:$A$110,0),MATCH($E10,hulpsheets!$A$14:$F$14,0)),IF(D10="NFU",INDEX(Tabel_NFU,MATCH($F10,hulpsheets!$H$14:$H$110,0),MATCH($E10,hulpsheets!$H$14:$N$14,0)),IF(D10="Other",0,0))),0)</f>
        <v>0</v>
      </c>
      <c r="H10" s="47"/>
      <c r="I10" s="114">
        <v>1</v>
      </c>
      <c r="J10" s="3">
        <f t="shared" si="1"/>
        <v>0</v>
      </c>
      <c r="K10" s="3">
        <f t="shared" si="2"/>
        <v>0</v>
      </c>
      <c r="L10" s="117"/>
      <c r="M10" s="4">
        <f t="shared" si="3"/>
        <v>0</v>
      </c>
    </row>
    <row r="11" spans="1:13">
      <c r="A11" s="32">
        <v>5</v>
      </c>
      <c r="B11" s="106" t="s">
        <v>8</v>
      </c>
      <c r="C11" s="144"/>
      <c r="D11" s="109"/>
      <c r="E11" s="109"/>
      <c r="F11" s="110"/>
      <c r="G11" s="33">
        <f>IFERROR(IF(D11="VSNU",INDEX(Tabel_VSNU,MATCH($F11,hulpsheets!$A$14:$A$110,0),MATCH($E11,hulpsheets!$A$14:$F$14,0)),IF(D11="NFU",INDEX(Tabel_NFU,MATCH($F11,hulpsheets!$H$14:$H$110,0),MATCH($E11,hulpsheets!$H$14:$N$14,0)),IF(D11="Other",0,0))),0)</f>
        <v>0</v>
      </c>
      <c r="H11" s="47"/>
      <c r="I11" s="114">
        <v>1</v>
      </c>
      <c r="J11" s="3">
        <f t="shared" si="1"/>
        <v>0</v>
      </c>
      <c r="K11" s="3">
        <f t="shared" si="2"/>
        <v>0</v>
      </c>
      <c r="L11" s="117"/>
      <c r="M11" s="4">
        <f t="shared" si="3"/>
        <v>0</v>
      </c>
    </row>
    <row r="12" spans="1:13">
      <c r="A12" s="32">
        <v>6</v>
      </c>
      <c r="B12" s="106" t="s">
        <v>8</v>
      </c>
      <c r="C12" s="144"/>
      <c r="D12" s="109"/>
      <c r="E12" s="109"/>
      <c r="F12" s="110"/>
      <c r="G12" s="33">
        <f>IFERROR(IF(D12="VSNU",INDEX(Tabel_VSNU,MATCH($F12,hulpsheets!$A$14:$A$110,0),MATCH($E12,hulpsheets!$A$14:$F$14,0)),IF(D12="NFU",INDEX(Tabel_NFU,MATCH($F12,hulpsheets!$H$14:$H$110,0),MATCH($E12,hulpsheets!$H$14:$N$14,0)),IF(D12="Other",0,0))),0)</f>
        <v>0</v>
      </c>
      <c r="H12" s="47"/>
      <c r="I12" s="114">
        <v>1</v>
      </c>
      <c r="J12" s="3">
        <f t="shared" si="1"/>
        <v>0</v>
      </c>
      <c r="K12" s="3">
        <f t="shared" si="2"/>
        <v>0</v>
      </c>
      <c r="L12" s="117"/>
      <c r="M12" s="4">
        <f t="shared" si="3"/>
        <v>0</v>
      </c>
    </row>
    <row r="13" spans="1:13">
      <c r="A13" s="32">
        <v>7</v>
      </c>
      <c r="B13" s="106" t="s">
        <v>8</v>
      </c>
      <c r="C13" s="144"/>
      <c r="D13" s="109"/>
      <c r="E13" s="109"/>
      <c r="F13" s="110"/>
      <c r="G13" s="33">
        <f>IFERROR(IF(D13="VSNU",INDEX(Tabel_VSNU,MATCH($F13,hulpsheets!$A$14:$A$110,0),MATCH($E13,hulpsheets!$A$14:$F$14,0)),IF(D13="NFU",INDEX(Tabel_NFU,MATCH($F13,hulpsheets!$H$14:$H$110,0),MATCH($E13,hulpsheets!$H$14:$N$14,0)),IF(D13="Other",0,0))),0)</f>
        <v>0</v>
      </c>
      <c r="H13" s="47"/>
      <c r="I13" s="114">
        <v>1</v>
      </c>
      <c r="J13" s="3">
        <f t="shared" si="1"/>
        <v>0</v>
      </c>
      <c r="K13" s="3">
        <f t="shared" si="2"/>
        <v>0</v>
      </c>
      <c r="L13" s="117"/>
      <c r="M13" s="4">
        <f t="shared" si="3"/>
        <v>0</v>
      </c>
    </row>
    <row r="14" spans="1:13">
      <c r="A14" s="32">
        <v>8</v>
      </c>
      <c r="B14" s="106" t="s">
        <v>8</v>
      </c>
      <c r="C14" s="144"/>
      <c r="D14" s="109"/>
      <c r="E14" s="109"/>
      <c r="F14" s="110"/>
      <c r="G14" s="33">
        <f>IFERROR(IF(D14="VSNU",INDEX(Tabel_VSNU,MATCH($F14,hulpsheets!$A$14:$A$110,0),MATCH($E14,hulpsheets!$A$14:$F$14,0)),IF(D14="NFU",INDEX(Tabel_NFU,MATCH($F14,hulpsheets!$H$14:$H$110,0),MATCH($E14,hulpsheets!$H$14:$N$14,0)),IF(D14="Other",0,0))),0)</f>
        <v>0</v>
      </c>
      <c r="H14" s="47"/>
      <c r="I14" s="114">
        <v>1</v>
      </c>
      <c r="J14" s="3">
        <f t="shared" si="1"/>
        <v>0</v>
      </c>
      <c r="K14" s="3">
        <f t="shared" si="2"/>
        <v>0</v>
      </c>
      <c r="L14" s="117"/>
      <c r="M14" s="4">
        <f t="shared" si="3"/>
        <v>0</v>
      </c>
    </row>
    <row r="15" spans="1:13">
      <c r="A15" s="32">
        <v>9</v>
      </c>
      <c r="B15" s="106" t="s">
        <v>8</v>
      </c>
      <c r="C15" s="144"/>
      <c r="D15" s="109"/>
      <c r="E15" s="109"/>
      <c r="F15" s="110"/>
      <c r="G15" s="33">
        <f>IFERROR(IF(D15="VSNU",INDEX(Tabel_VSNU,MATCH($F15,hulpsheets!$A$14:$A$110,0),MATCH($E15,hulpsheets!$A$14:$F$14,0)),IF(D15="NFU",INDEX(Tabel_NFU,MATCH($F15,hulpsheets!$H$14:$H$110,0),MATCH($E15,hulpsheets!$H$14:$N$14,0)),IF(D15="Other",0,0))),0)</f>
        <v>0</v>
      </c>
      <c r="H15" s="47"/>
      <c r="I15" s="114">
        <v>1</v>
      </c>
      <c r="J15" s="3">
        <f t="shared" si="1"/>
        <v>0</v>
      </c>
      <c r="K15" s="3">
        <f t="shared" si="2"/>
        <v>0</v>
      </c>
      <c r="L15" s="117"/>
      <c r="M15" s="4">
        <f t="shared" si="3"/>
        <v>0</v>
      </c>
    </row>
    <row r="16" spans="1:13">
      <c r="A16" s="32">
        <v>10</v>
      </c>
      <c r="B16" s="106" t="s">
        <v>8</v>
      </c>
      <c r="C16" s="144"/>
      <c r="D16" s="109"/>
      <c r="E16" s="109"/>
      <c r="F16" s="110"/>
      <c r="G16" s="33">
        <f>IFERROR(IF(D16="VSNU",INDEX(Tabel_VSNU,MATCH($F16,hulpsheets!$A$14:$A$110,0),MATCH($E16,hulpsheets!$A$14:$F$14,0)),IF(D16="NFU",INDEX(Tabel_NFU,MATCH($F16,hulpsheets!$H$14:$H$110,0),MATCH($E16,hulpsheets!$H$14:$N$14,0)),IF(D16="Other",0,0))),0)</f>
        <v>0</v>
      </c>
      <c r="H16" s="47"/>
      <c r="I16" s="114">
        <v>1</v>
      </c>
      <c r="J16" s="3">
        <f t="shared" si="1"/>
        <v>0</v>
      </c>
      <c r="K16" s="3">
        <f t="shared" si="2"/>
        <v>0</v>
      </c>
      <c r="L16" s="117"/>
      <c r="M16" s="4">
        <f t="shared" si="3"/>
        <v>0</v>
      </c>
    </row>
    <row r="17" spans="1:13">
      <c r="A17" s="32">
        <v>11</v>
      </c>
      <c r="B17" s="106" t="s">
        <v>8</v>
      </c>
      <c r="C17" s="144"/>
      <c r="D17" s="109"/>
      <c r="E17" s="109"/>
      <c r="F17" s="110"/>
      <c r="G17" s="33">
        <f>IFERROR(IF(D17="VSNU",INDEX(Tabel_VSNU,MATCH($F17,hulpsheets!$A$14:$A$110,0),MATCH($E17,hulpsheets!$A$14:$F$14,0)),IF(D17="NFU",INDEX(Tabel_NFU,MATCH($F17,hulpsheets!$H$14:$H$110,0),MATCH($E17,hulpsheets!$H$14:$N$14,0)),IF(D17="Other",0,0))),0)</f>
        <v>0</v>
      </c>
      <c r="H17" s="47"/>
      <c r="I17" s="114">
        <v>1</v>
      </c>
      <c r="J17" s="3">
        <f t="shared" si="1"/>
        <v>0</v>
      </c>
      <c r="K17" s="3">
        <f t="shared" si="2"/>
        <v>0</v>
      </c>
      <c r="L17" s="117"/>
      <c r="M17" s="4">
        <f t="shared" si="3"/>
        <v>0</v>
      </c>
    </row>
    <row r="18" spans="1:13">
      <c r="A18" s="32">
        <v>12</v>
      </c>
      <c r="B18" s="106" t="s">
        <v>8</v>
      </c>
      <c r="C18" s="144"/>
      <c r="D18" s="109"/>
      <c r="E18" s="109"/>
      <c r="F18" s="110"/>
      <c r="G18" s="33">
        <f>IFERROR(IF(D18="VSNU",INDEX(Tabel_VSNU,MATCH($F18,hulpsheets!$A$14:$A$110,0),MATCH($E18,hulpsheets!$A$14:$F$14,0)),IF(D18="NFU",INDEX(Tabel_NFU,MATCH($F18,hulpsheets!$H$14:$H$110,0),MATCH($E18,hulpsheets!$H$14:$N$14,0)),IF(D18="Other",0,0))),0)</f>
        <v>0</v>
      </c>
      <c r="H18" s="47"/>
      <c r="I18" s="114">
        <v>1</v>
      </c>
      <c r="J18" s="3">
        <f t="shared" si="1"/>
        <v>0</v>
      </c>
      <c r="K18" s="3">
        <f t="shared" si="2"/>
        <v>0</v>
      </c>
      <c r="L18" s="117"/>
      <c r="M18" s="4">
        <f t="shared" si="3"/>
        <v>0</v>
      </c>
    </row>
    <row r="19" spans="1:13">
      <c r="A19" s="32">
        <v>13</v>
      </c>
      <c r="B19" s="106" t="s">
        <v>8</v>
      </c>
      <c r="C19" s="144"/>
      <c r="D19" s="109"/>
      <c r="E19" s="109"/>
      <c r="F19" s="110"/>
      <c r="G19" s="33">
        <f>IFERROR(IF(D19="VSNU",INDEX(Tabel_VSNU,MATCH($F19,hulpsheets!$A$14:$A$110,0),MATCH($E19,hulpsheets!$A$14:$F$14,0)),IF(D19="NFU",INDEX(Tabel_NFU,MATCH($F19,hulpsheets!$H$14:$H$110,0),MATCH($E19,hulpsheets!$H$14:$N$14,0)),IF(D19="Other",0,0))),0)</f>
        <v>0</v>
      </c>
      <c r="H19" s="47"/>
      <c r="I19" s="114">
        <v>1</v>
      </c>
      <c r="J19" s="3">
        <f t="shared" si="1"/>
        <v>0</v>
      </c>
      <c r="K19" s="3">
        <f t="shared" si="2"/>
        <v>0</v>
      </c>
      <c r="L19" s="117"/>
      <c r="M19" s="4">
        <f t="shared" si="3"/>
        <v>0</v>
      </c>
    </row>
    <row r="20" spans="1:13">
      <c r="A20" s="32">
        <v>14</v>
      </c>
      <c r="B20" s="106" t="s">
        <v>8</v>
      </c>
      <c r="C20" s="144"/>
      <c r="D20" s="109"/>
      <c r="E20" s="109"/>
      <c r="F20" s="110"/>
      <c r="G20" s="33">
        <f>IFERROR(IF(D20="VSNU",INDEX(Tabel_VSNU,MATCH($F20,hulpsheets!$A$14:$A$110,0),MATCH($E20,hulpsheets!$A$14:$F$14,0)),IF(D20="NFU",INDEX(Tabel_NFU,MATCH($F20,hulpsheets!$H$14:$H$110,0),MATCH($E20,hulpsheets!$H$14:$N$14,0)),IF(D20="Other",0,0))),0)</f>
        <v>0</v>
      </c>
      <c r="H20" s="47"/>
      <c r="I20" s="114">
        <v>1</v>
      </c>
      <c r="J20" s="3">
        <f t="shared" si="1"/>
        <v>0</v>
      </c>
      <c r="K20" s="3">
        <f t="shared" si="2"/>
        <v>0</v>
      </c>
      <c r="L20" s="117"/>
      <c r="M20" s="4">
        <f t="shared" si="3"/>
        <v>0</v>
      </c>
    </row>
    <row r="21" spans="1:13" ht="15" thickBot="1">
      <c r="A21" s="34">
        <v>15</v>
      </c>
      <c r="B21" s="119" t="s">
        <v>8</v>
      </c>
      <c r="C21" s="145"/>
      <c r="D21" s="111"/>
      <c r="E21" s="111"/>
      <c r="F21" s="112"/>
      <c r="G21" s="35">
        <f>IFERROR(IF(D21="VSNU",INDEX(Tabel_VSNU,MATCH($F21,hulpsheets!$A$14:$A$110,0),MATCH($E21,hulpsheets!$A$14:$F$14,0)),IF(D21="NFU",INDEX(Tabel_NFU,MATCH($F21,hulpsheets!$H$14:$H$110,0),MATCH($E21,hulpsheets!$H$14:$N$14,0)),IF(D21="Other",0,0))),0)</f>
        <v>0</v>
      </c>
      <c r="H21" s="48"/>
      <c r="I21" s="115">
        <v>1</v>
      </c>
      <c r="J21" s="5">
        <f t="shared" si="1"/>
        <v>0</v>
      </c>
      <c r="K21" s="5">
        <f t="shared" si="2"/>
        <v>0</v>
      </c>
      <c r="L21" s="118"/>
      <c r="M21" s="6">
        <f t="shared" si="3"/>
        <v>0</v>
      </c>
    </row>
    <row r="22" spans="1:1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28" t="s">
        <v>9</v>
      </c>
      <c r="B23" s="36"/>
      <c r="C23" s="36"/>
      <c r="D23" s="36"/>
      <c r="E23" s="29"/>
      <c r="F23" s="29"/>
      <c r="G23" s="29"/>
      <c r="H23" s="29"/>
      <c r="I23" s="26"/>
      <c r="J23" s="26"/>
      <c r="K23" s="26"/>
      <c r="L23" s="26"/>
      <c r="M23" s="26"/>
    </row>
    <row r="24" spans="1:13">
      <c r="A24" s="37" t="s">
        <v>10</v>
      </c>
      <c r="B24" s="36"/>
      <c r="C24" s="36"/>
      <c r="D24" s="36"/>
      <c r="E24" s="29"/>
      <c r="F24" s="29"/>
      <c r="G24" s="29"/>
      <c r="H24" s="29"/>
      <c r="I24" s="26"/>
      <c r="J24" s="26"/>
      <c r="K24" s="26"/>
      <c r="L24" s="26"/>
      <c r="M24" s="26"/>
    </row>
    <row r="25" spans="1:13" ht="15" thickBot="1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6"/>
    </row>
    <row r="26" spans="1:13" ht="15" thickBot="1">
      <c r="A26" s="38" t="s">
        <v>2</v>
      </c>
      <c r="B26" s="39" t="s">
        <v>3</v>
      </c>
      <c r="C26" s="150" t="s">
        <v>13</v>
      </c>
      <c r="D26" s="209" t="s">
        <v>4</v>
      </c>
      <c r="E26" s="210"/>
      <c r="F26" s="211"/>
      <c r="G26" s="26"/>
      <c r="H26" s="26"/>
      <c r="I26" s="26"/>
      <c r="J26" s="26"/>
      <c r="K26" s="40" t="s">
        <v>11</v>
      </c>
      <c r="L26" s="41" t="s">
        <v>12</v>
      </c>
      <c r="M26" s="42" t="s">
        <v>145</v>
      </c>
    </row>
    <row r="27" spans="1:13">
      <c r="A27" s="43">
        <v>1</v>
      </c>
      <c r="B27" s="106" t="s">
        <v>8</v>
      </c>
      <c r="C27" s="149"/>
      <c r="D27" s="215"/>
      <c r="E27" s="216"/>
      <c r="F27" s="217"/>
      <c r="G27" s="44"/>
      <c r="H27" s="44"/>
      <c r="I27" s="44"/>
      <c r="J27" s="44"/>
      <c r="K27" s="120">
        <v>0</v>
      </c>
      <c r="L27" s="121"/>
      <c r="M27" s="7">
        <f>K27*L27</f>
        <v>0</v>
      </c>
    </row>
    <row r="28" spans="1:13">
      <c r="A28" s="43">
        <v>2</v>
      </c>
      <c r="B28" s="106" t="s">
        <v>8</v>
      </c>
      <c r="C28" s="146"/>
      <c r="D28" s="212"/>
      <c r="E28" s="213"/>
      <c r="F28" s="214"/>
      <c r="G28" s="44"/>
      <c r="H28" s="44"/>
      <c r="I28" s="44"/>
      <c r="J28" s="44"/>
      <c r="K28" s="122">
        <v>0</v>
      </c>
      <c r="L28" s="109"/>
      <c r="M28" s="8">
        <f t="shared" ref="M28:M41" si="4">K28*L28</f>
        <v>0</v>
      </c>
    </row>
    <row r="29" spans="1:13">
      <c r="A29" s="43">
        <v>3</v>
      </c>
      <c r="B29" s="106" t="s">
        <v>8</v>
      </c>
      <c r="C29" s="146"/>
      <c r="D29" s="212"/>
      <c r="E29" s="213"/>
      <c r="F29" s="214"/>
      <c r="G29" s="44"/>
      <c r="H29" s="44"/>
      <c r="I29" s="44"/>
      <c r="J29" s="44"/>
      <c r="K29" s="122">
        <v>0</v>
      </c>
      <c r="L29" s="109"/>
      <c r="M29" s="8">
        <f t="shared" si="4"/>
        <v>0</v>
      </c>
    </row>
    <row r="30" spans="1:13">
      <c r="A30" s="43">
        <v>4</v>
      </c>
      <c r="B30" s="106" t="s">
        <v>8</v>
      </c>
      <c r="C30" s="146"/>
      <c r="D30" s="212"/>
      <c r="E30" s="213"/>
      <c r="F30" s="214"/>
      <c r="G30" s="44"/>
      <c r="H30" s="44"/>
      <c r="I30" s="44"/>
      <c r="J30" s="44"/>
      <c r="K30" s="122">
        <v>0</v>
      </c>
      <c r="L30" s="109"/>
      <c r="M30" s="8">
        <f t="shared" si="4"/>
        <v>0</v>
      </c>
    </row>
    <row r="31" spans="1:13">
      <c r="A31" s="43">
        <v>5</v>
      </c>
      <c r="B31" s="106" t="s">
        <v>8</v>
      </c>
      <c r="C31" s="146"/>
      <c r="D31" s="212"/>
      <c r="E31" s="213"/>
      <c r="F31" s="214"/>
      <c r="G31" s="44"/>
      <c r="H31" s="44"/>
      <c r="I31" s="44"/>
      <c r="J31" s="44"/>
      <c r="K31" s="122">
        <v>0</v>
      </c>
      <c r="L31" s="109"/>
      <c r="M31" s="8">
        <f t="shared" si="4"/>
        <v>0</v>
      </c>
    </row>
    <row r="32" spans="1:13">
      <c r="A32" s="43">
        <v>6</v>
      </c>
      <c r="B32" s="106" t="s">
        <v>8</v>
      </c>
      <c r="C32" s="146"/>
      <c r="D32" s="212"/>
      <c r="E32" s="213"/>
      <c r="F32" s="214"/>
      <c r="G32" s="44"/>
      <c r="H32" s="44"/>
      <c r="I32" s="44"/>
      <c r="J32" s="44"/>
      <c r="K32" s="122">
        <v>0</v>
      </c>
      <c r="L32" s="109"/>
      <c r="M32" s="8">
        <f t="shared" si="4"/>
        <v>0</v>
      </c>
    </row>
    <row r="33" spans="1:13">
      <c r="A33" s="43">
        <v>7</v>
      </c>
      <c r="B33" s="106" t="s">
        <v>8</v>
      </c>
      <c r="C33" s="146"/>
      <c r="D33" s="212"/>
      <c r="E33" s="213"/>
      <c r="F33" s="214"/>
      <c r="G33" s="44"/>
      <c r="H33" s="44"/>
      <c r="I33" s="44"/>
      <c r="J33" s="44"/>
      <c r="K33" s="122">
        <v>0</v>
      </c>
      <c r="L33" s="109"/>
      <c r="M33" s="8">
        <f t="shared" si="4"/>
        <v>0</v>
      </c>
    </row>
    <row r="34" spans="1:13">
      <c r="A34" s="43">
        <v>8</v>
      </c>
      <c r="B34" s="106" t="s">
        <v>8</v>
      </c>
      <c r="C34" s="146"/>
      <c r="D34" s="146"/>
      <c r="E34" s="147"/>
      <c r="F34" s="148"/>
      <c r="G34" s="44"/>
      <c r="H34" s="44"/>
      <c r="I34" s="44"/>
      <c r="J34" s="44"/>
      <c r="K34" s="122">
        <v>0</v>
      </c>
      <c r="L34" s="109"/>
      <c r="M34" s="8">
        <f t="shared" si="4"/>
        <v>0</v>
      </c>
    </row>
    <row r="35" spans="1:13">
      <c r="A35" s="43">
        <v>9</v>
      </c>
      <c r="B35" s="106" t="s">
        <v>8</v>
      </c>
      <c r="C35" s="146"/>
      <c r="D35" s="146"/>
      <c r="E35" s="147"/>
      <c r="F35" s="148"/>
      <c r="G35" s="44"/>
      <c r="H35" s="44"/>
      <c r="I35" s="44"/>
      <c r="J35" s="44"/>
      <c r="K35" s="122">
        <v>0</v>
      </c>
      <c r="L35" s="109"/>
      <c r="M35" s="8">
        <f t="shared" si="4"/>
        <v>0</v>
      </c>
    </row>
    <row r="36" spans="1:13">
      <c r="A36" s="43">
        <v>10</v>
      </c>
      <c r="B36" s="106" t="s">
        <v>8</v>
      </c>
      <c r="C36" s="146"/>
      <c r="D36" s="146"/>
      <c r="E36" s="147"/>
      <c r="F36" s="148"/>
      <c r="G36" s="44"/>
      <c r="H36" s="44"/>
      <c r="I36" s="44"/>
      <c r="J36" s="44"/>
      <c r="K36" s="122">
        <v>0</v>
      </c>
      <c r="L36" s="109"/>
      <c r="M36" s="8">
        <f t="shared" si="4"/>
        <v>0</v>
      </c>
    </row>
    <row r="37" spans="1:13">
      <c r="A37" s="43">
        <v>11</v>
      </c>
      <c r="B37" s="106" t="s">
        <v>8</v>
      </c>
      <c r="C37" s="146"/>
      <c r="D37" s="146"/>
      <c r="E37" s="147"/>
      <c r="F37" s="148"/>
      <c r="G37" s="44"/>
      <c r="H37" s="44"/>
      <c r="I37" s="44"/>
      <c r="J37" s="44"/>
      <c r="K37" s="122">
        <v>0</v>
      </c>
      <c r="L37" s="109"/>
      <c r="M37" s="8">
        <f t="shared" si="4"/>
        <v>0</v>
      </c>
    </row>
    <row r="38" spans="1:13">
      <c r="A38" s="43">
        <v>12</v>
      </c>
      <c r="B38" s="106" t="s">
        <v>8</v>
      </c>
      <c r="C38" s="146"/>
      <c r="D38" s="146"/>
      <c r="E38" s="147"/>
      <c r="F38" s="148"/>
      <c r="G38" s="44"/>
      <c r="H38" s="44"/>
      <c r="I38" s="44"/>
      <c r="J38" s="44"/>
      <c r="K38" s="122">
        <v>0</v>
      </c>
      <c r="L38" s="109"/>
      <c r="M38" s="8">
        <f t="shared" si="4"/>
        <v>0</v>
      </c>
    </row>
    <row r="39" spans="1:13">
      <c r="A39" s="43">
        <v>13</v>
      </c>
      <c r="B39" s="106" t="s">
        <v>8</v>
      </c>
      <c r="C39" s="146"/>
      <c r="D39" s="146"/>
      <c r="E39" s="147"/>
      <c r="F39" s="148"/>
      <c r="G39" s="44"/>
      <c r="H39" s="44"/>
      <c r="I39" s="44"/>
      <c r="J39" s="44"/>
      <c r="K39" s="122">
        <v>0</v>
      </c>
      <c r="L39" s="109"/>
      <c r="M39" s="8">
        <f t="shared" si="4"/>
        <v>0</v>
      </c>
    </row>
    <row r="40" spans="1:13">
      <c r="A40" s="43">
        <v>14</v>
      </c>
      <c r="B40" s="106" t="s">
        <v>8</v>
      </c>
      <c r="C40" s="146"/>
      <c r="D40" s="146"/>
      <c r="E40" s="147"/>
      <c r="F40" s="148"/>
      <c r="G40" s="44"/>
      <c r="H40" s="44"/>
      <c r="I40" s="44"/>
      <c r="J40" s="44"/>
      <c r="K40" s="122">
        <v>0</v>
      </c>
      <c r="L40" s="109"/>
      <c r="M40" s="8">
        <f t="shared" si="4"/>
        <v>0</v>
      </c>
    </row>
    <row r="41" spans="1:13" ht="15" thickBot="1">
      <c r="A41" s="45">
        <v>15</v>
      </c>
      <c r="B41" s="119" t="s">
        <v>8</v>
      </c>
      <c r="C41" s="151"/>
      <c r="D41" s="151"/>
      <c r="E41" s="152"/>
      <c r="F41" s="153"/>
      <c r="G41" s="44"/>
      <c r="H41" s="44"/>
      <c r="I41" s="44"/>
      <c r="J41" s="44"/>
      <c r="K41" s="123">
        <v>0</v>
      </c>
      <c r="L41" s="111"/>
      <c r="M41" s="9">
        <f t="shared" si="4"/>
        <v>0</v>
      </c>
    </row>
  </sheetData>
  <sheetProtection algorithmName="SHA-512" hashValue="plm5qgYzBoGJiLOC0xeLTzWe/V4N0qPd+Qoy73Guk9mmT+xtEg0RThvB9nYwqnW/saAVnO4XVi192ceNuN93hw==" saltValue="kTcmRy4N3bVXseiGHgQ7zg==" spinCount="100000" sheet="1" objects="1" scenarios="1"/>
  <mergeCells count="22">
    <mergeCell ref="J5:J6"/>
    <mergeCell ref="K5:K6"/>
    <mergeCell ref="L5:L6"/>
    <mergeCell ref="M5:M6"/>
    <mergeCell ref="A25:L25"/>
    <mergeCell ref="D5:D6"/>
    <mergeCell ref="A5:A6"/>
    <mergeCell ref="B5:B6"/>
    <mergeCell ref="E5:E6"/>
    <mergeCell ref="G5:G6"/>
    <mergeCell ref="I5:I6"/>
    <mergeCell ref="F5:F6"/>
    <mergeCell ref="H5:H6"/>
    <mergeCell ref="C5:C6"/>
    <mergeCell ref="D26:F26"/>
    <mergeCell ref="D33:F33"/>
    <mergeCell ref="D32:F32"/>
    <mergeCell ref="D31:F31"/>
    <mergeCell ref="D30:F30"/>
    <mergeCell ref="D29:F29"/>
    <mergeCell ref="D28:F28"/>
    <mergeCell ref="D27:F27"/>
  </mergeCells>
  <conditionalFormatting sqref="G7">
    <cfRule type="cellIs" dxfId="3" priority="7" operator="equal">
      <formula>"C7=NFU"</formula>
    </cfRule>
  </conditionalFormatting>
  <conditionalFormatting sqref="H7">
    <cfRule type="expression" dxfId="2" priority="3">
      <formula>$D7&lt;&gt;"Other"</formula>
    </cfRule>
  </conditionalFormatting>
  <conditionalFormatting sqref="H11">
    <cfRule type="expression" dxfId="1" priority="2">
      <formula>$D$7&lt;&gt;"Other"</formula>
    </cfRule>
  </conditionalFormatting>
  <conditionalFormatting sqref="H8:H21">
    <cfRule type="expression" dxfId="0" priority="1">
      <formula>$D8&lt;&gt;"Other"</formula>
    </cfRule>
  </conditionalFormatting>
  <dataValidations count="3">
    <dataValidation type="list" allowBlank="1" showInputMessage="1" showErrorMessage="1" sqref="D7" xr:uid="{00000000-0002-0000-0100-000000000000}">
      <formula1>Ruling</formula1>
    </dataValidation>
    <dataValidation type="list" allowBlank="1" showInputMessage="1" showErrorMessage="1" sqref="E7:E21" xr:uid="{00000000-0002-0000-0100-000001000000}">
      <formula1>INDIRECT($D7)</formula1>
    </dataValidation>
    <dataValidation type="custom" allowBlank="1" showInputMessage="1" showErrorMessage="1" sqref="H7:H21" xr:uid="{00000000-0002-0000-0100-000002000000}">
      <formula1>D7="Other"</formula1>
    </dataValidation>
  </dataValidations>
  <pageMargins left="0.7" right="0.7" top="0.75" bottom="0.75" header="0.3" footer="0.3"/>
  <pageSetup paperSize="9" scale="58" fitToHeight="0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hulpsheets!$A$1:$A$3</xm:f>
          </x14:formula1>
          <xm:sqref>D8:D21</xm:sqref>
        </x14:dataValidation>
        <x14:dataValidation type="list" allowBlank="1" showInputMessage="1" showErrorMessage="1" xr:uid="{81DEAD6E-20F5-409D-A0D4-FAF07FF4A16A}">
          <x14:formula1>
            <xm:f>'Participant list'!$B$5:$B$19</xm:f>
          </x14:formula1>
          <xm:sqref>C7:C21 C27:C41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1"/>
  <sheetViews>
    <sheetView tabSelected="1" zoomScale="85" zoomScaleNormal="85" workbookViewId="0">
      <selection activeCell="B43" sqref="B43:C43"/>
    </sheetView>
  </sheetViews>
  <sheetFormatPr defaultColWidth="0" defaultRowHeight="14.25" zeroHeight="1"/>
  <cols>
    <col min="1" max="1" width="3.5703125" style="27" customWidth="1"/>
    <col min="2" max="2" width="27" style="27" customWidth="1"/>
    <col min="3" max="3" width="33.28515625" style="27" customWidth="1"/>
    <col min="4" max="4" width="40.42578125" style="27" customWidth="1"/>
    <col min="5" max="5" width="33" style="27" bestFit="1" customWidth="1"/>
    <col min="6" max="6" width="28.42578125" style="85" customWidth="1"/>
    <col min="7" max="7" width="39.28515625" style="27" bestFit="1" customWidth="1"/>
    <col min="8" max="8" width="29.85546875" style="27" customWidth="1"/>
    <col min="9" max="9" width="15.28515625" style="27" customWidth="1"/>
    <col min="10" max="11" width="3.42578125" style="54" customWidth="1"/>
    <col min="12" max="16384" width="3.42578125" style="27" hidden="1"/>
  </cols>
  <sheetData>
    <row r="1" spans="1:11">
      <c r="A1" s="49"/>
      <c r="B1" s="50"/>
      <c r="C1" s="50"/>
      <c r="D1" s="50"/>
      <c r="E1" s="50"/>
      <c r="F1" s="51"/>
      <c r="G1" s="52"/>
      <c r="H1" s="52"/>
      <c r="I1" s="50"/>
      <c r="J1" s="50"/>
      <c r="K1" s="175"/>
    </row>
    <row r="2" spans="1:11" ht="18">
      <c r="A2" s="53"/>
      <c r="B2" s="176" t="s">
        <v>44</v>
      </c>
      <c r="C2" s="173"/>
      <c r="D2" s="173"/>
      <c r="E2" s="173"/>
      <c r="F2" s="177"/>
      <c r="G2" s="54"/>
      <c r="H2" s="54"/>
      <c r="I2" s="173"/>
      <c r="J2" s="173"/>
      <c r="K2" s="55"/>
    </row>
    <row r="3" spans="1:11" ht="15" thickBot="1">
      <c r="A3" s="53"/>
      <c r="B3" s="173"/>
      <c r="C3" s="173"/>
      <c r="D3" s="173"/>
      <c r="E3" s="173"/>
      <c r="F3" s="177"/>
      <c r="G3" s="54"/>
      <c r="H3" s="54"/>
      <c r="I3" s="173"/>
      <c r="J3" s="173"/>
      <c r="K3" s="178"/>
    </row>
    <row r="4" spans="1:11" ht="15.75" thickBot="1">
      <c r="A4" s="53"/>
      <c r="B4" s="227" t="s">
        <v>15</v>
      </c>
      <c r="C4" s="228"/>
      <c r="D4" s="228"/>
      <c r="E4" s="228"/>
      <c r="F4" s="57"/>
      <c r="G4" s="58"/>
      <c r="H4" s="59"/>
      <c r="I4" s="174"/>
      <c r="K4" s="178"/>
    </row>
    <row r="5" spans="1:11" ht="15.75" thickBot="1">
      <c r="A5" s="53"/>
      <c r="B5" s="229"/>
      <c r="C5" s="230"/>
      <c r="D5" s="230"/>
      <c r="E5" s="179"/>
      <c r="F5" s="60" t="s">
        <v>16</v>
      </c>
      <c r="G5" s="61" t="s">
        <v>17</v>
      </c>
      <c r="H5" s="62" t="s">
        <v>18</v>
      </c>
      <c r="I5" s="62" t="s">
        <v>132</v>
      </c>
      <c r="K5" s="178"/>
    </row>
    <row r="6" spans="1:11" ht="15.75" customHeight="1" thickBot="1">
      <c r="A6" s="53"/>
      <c r="B6" s="63" t="s">
        <v>19</v>
      </c>
      <c r="C6" s="64"/>
      <c r="D6" s="65" t="s">
        <v>20</v>
      </c>
      <c r="E6" s="64" t="s">
        <v>21</v>
      </c>
      <c r="F6" s="66"/>
      <c r="G6" s="58"/>
      <c r="H6" s="67"/>
      <c r="I6" s="155"/>
      <c r="K6" s="178"/>
    </row>
    <row r="7" spans="1:11">
      <c r="A7" s="53"/>
      <c r="B7" s="231" t="str">
        <f>Staff!B7</f>
        <v>to be specified</v>
      </c>
      <c r="C7" s="232"/>
      <c r="D7" s="96"/>
      <c r="E7" s="170" t="str">
        <f>IF(ISBLANK(Staff!C7),"",Staff!C7)</f>
        <v/>
      </c>
      <c r="F7" s="10">
        <f>Staff!M7</f>
        <v>0</v>
      </c>
      <c r="G7" s="99">
        <v>0</v>
      </c>
      <c r="H7" s="11">
        <f>F7-G7</f>
        <v>0</v>
      </c>
      <c r="I7" s="155"/>
      <c r="K7" s="178"/>
    </row>
    <row r="8" spans="1:11">
      <c r="A8" s="53"/>
      <c r="B8" s="225" t="str">
        <f>Staff!B8</f>
        <v>to be specified</v>
      </c>
      <c r="C8" s="226"/>
      <c r="D8" s="97"/>
      <c r="E8" s="171" t="str">
        <f>IF(ISBLANK(Staff!C8),"",Staff!C8)</f>
        <v/>
      </c>
      <c r="F8" s="10">
        <f>Staff!M8</f>
        <v>0</v>
      </c>
      <c r="G8" s="99">
        <v>0</v>
      </c>
      <c r="H8" s="11">
        <f t="shared" ref="H8:H36" si="0">F8-G8</f>
        <v>0</v>
      </c>
      <c r="I8" s="155"/>
      <c r="K8" s="178"/>
    </row>
    <row r="9" spans="1:11">
      <c r="A9" s="53"/>
      <c r="B9" s="225" t="str">
        <f>Staff!B9</f>
        <v>to be specified</v>
      </c>
      <c r="C9" s="226"/>
      <c r="D9" s="97"/>
      <c r="E9" s="171" t="str">
        <f>IF(ISBLANK(Staff!C9),"",Staff!C9)</f>
        <v/>
      </c>
      <c r="F9" s="10">
        <f>Staff!M9</f>
        <v>0</v>
      </c>
      <c r="G9" s="99">
        <v>0</v>
      </c>
      <c r="H9" s="11">
        <f t="shared" si="0"/>
        <v>0</v>
      </c>
      <c r="I9" s="155"/>
      <c r="K9" s="178"/>
    </row>
    <row r="10" spans="1:11">
      <c r="A10" s="53"/>
      <c r="B10" s="225" t="str">
        <f>Staff!B10</f>
        <v>to be specified</v>
      </c>
      <c r="C10" s="226"/>
      <c r="D10" s="97"/>
      <c r="E10" s="171" t="str">
        <f>IF(ISBLANK(Staff!C10),"",Staff!C10)</f>
        <v/>
      </c>
      <c r="F10" s="10">
        <f>Staff!M10</f>
        <v>0</v>
      </c>
      <c r="G10" s="99">
        <v>0</v>
      </c>
      <c r="H10" s="11">
        <f t="shared" si="0"/>
        <v>0</v>
      </c>
      <c r="I10" s="155"/>
      <c r="K10" s="178"/>
    </row>
    <row r="11" spans="1:11">
      <c r="A11" s="53"/>
      <c r="B11" s="225" t="str">
        <f>Staff!B11</f>
        <v>to be specified</v>
      </c>
      <c r="C11" s="226"/>
      <c r="D11" s="97"/>
      <c r="E11" s="171" t="str">
        <f>IF(ISBLANK(Staff!C11),"",Staff!C11)</f>
        <v/>
      </c>
      <c r="F11" s="10">
        <f>Staff!M11</f>
        <v>0</v>
      </c>
      <c r="G11" s="99">
        <v>0</v>
      </c>
      <c r="H11" s="11">
        <f t="shared" si="0"/>
        <v>0</v>
      </c>
      <c r="I11" s="155"/>
      <c r="K11" s="178"/>
    </row>
    <row r="12" spans="1:11">
      <c r="A12" s="53"/>
      <c r="B12" s="225" t="str">
        <f>Staff!B12</f>
        <v>to be specified</v>
      </c>
      <c r="C12" s="226"/>
      <c r="D12" s="96"/>
      <c r="E12" s="171" t="str">
        <f>IF(ISBLANK(Staff!C12),"",Staff!C12)</f>
        <v/>
      </c>
      <c r="F12" s="10">
        <f>Staff!M12</f>
        <v>0</v>
      </c>
      <c r="G12" s="99">
        <v>0</v>
      </c>
      <c r="H12" s="11">
        <f t="shared" si="0"/>
        <v>0</v>
      </c>
      <c r="I12" s="155"/>
      <c r="K12" s="178"/>
    </row>
    <row r="13" spans="1:11">
      <c r="A13" s="53"/>
      <c r="B13" s="225" t="str">
        <f>Staff!B13</f>
        <v>to be specified</v>
      </c>
      <c r="C13" s="226"/>
      <c r="D13" s="97"/>
      <c r="E13" s="171" t="str">
        <f>IF(ISBLANK(Staff!C13),"",Staff!C13)</f>
        <v/>
      </c>
      <c r="F13" s="10">
        <f>Staff!M13</f>
        <v>0</v>
      </c>
      <c r="G13" s="99">
        <v>0</v>
      </c>
      <c r="H13" s="11">
        <f t="shared" si="0"/>
        <v>0</v>
      </c>
      <c r="I13" s="155"/>
      <c r="K13" s="178"/>
    </row>
    <row r="14" spans="1:11">
      <c r="A14" s="53"/>
      <c r="B14" s="225" t="str">
        <f>Staff!B14</f>
        <v>to be specified</v>
      </c>
      <c r="C14" s="226"/>
      <c r="D14" s="97"/>
      <c r="E14" s="171" t="str">
        <f>IF(ISBLANK(Staff!C14),"",Staff!C14)</f>
        <v/>
      </c>
      <c r="F14" s="10">
        <f>Staff!M14</f>
        <v>0</v>
      </c>
      <c r="G14" s="99">
        <v>0</v>
      </c>
      <c r="H14" s="11">
        <f t="shared" si="0"/>
        <v>0</v>
      </c>
      <c r="I14" s="155"/>
      <c r="K14" s="178"/>
    </row>
    <row r="15" spans="1:11">
      <c r="A15" s="53"/>
      <c r="B15" s="225" t="str">
        <f>Staff!B15</f>
        <v>to be specified</v>
      </c>
      <c r="C15" s="226"/>
      <c r="D15" s="97"/>
      <c r="E15" s="171" t="str">
        <f>IF(ISBLANK(Staff!C15),"",Staff!C15)</f>
        <v/>
      </c>
      <c r="F15" s="10">
        <f>Staff!M15</f>
        <v>0</v>
      </c>
      <c r="G15" s="99">
        <v>0</v>
      </c>
      <c r="H15" s="11">
        <f t="shared" si="0"/>
        <v>0</v>
      </c>
      <c r="I15" s="155"/>
      <c r="K15" s="178"/>
    </row>
    <row r="16" spans="1:11">
      <c r="A16" s="53"/>
      <c r="B16" s="225" t="str">
        <f>Staff!B16</f>
        <v>to be specified</v>
      </c>
      <c r="C16" s="226"/>
      <c r="D16" s="97"/>
      <c r="E16" s="171" t="str">
        <f>IF(ISBLANK(Staff!C16),"",Staff!C16)</f>
        <v/>
      </c>
      <c r="F16" s="10">
        <f>Staff!M16</f>
        <v>0</v>
      </c>
      <c r="G16" s="99">
        <v>0</v>
      </c>
      <c r="H16" s="11">
        <f t="shared" si="0"/>
        <v>0</v>
      </c>
      <c r="I16" s="155"/>
      <c r="K16" s="178"/>
    </row>
    <row r="17" spans="1:11">
      <c r="A17" s="53"/>
      <c r="B17" s="225" t="str">
        <f>Staff!B17</f>
        <v>to be specified</v>
      </c>
      <c r="C17" s="226"/>
      <c r="D17" s="96"/>
      <c r="E17" s="171" t="str">
        <f>IF(ISBLANK(Staff!C17),"",Staff!C17)</f>
        <v/>
      </c>
      <c r="F17" s="10">
        <f>Staff!M17</f>
        <v>0</v>
      </c>
      <c r="G17" s="99">
        <v>0</v>
      </c>
      <c r="H17" s="11">
        <f t="shared" si="0"/>
        <v>0</v>
      </c>
      <c r="I17" s="155"/>
      <c r="K17" s="178"/>
    </row>
    <row r="18" spans="1:11">
      <c r="A18" s="53"/>
      <c r="B18" s="225" t="str">
        <f>Staff!B18</f>
        <v>to be specified</v>
      </c>
      <c r="C18" s="226"/>
      <c r="D18" s="96"/>
      <c r="E18" s="171" t="str">
        <f>IF(ISBLANK(Staff!C18),"",Staff!C18)</f>
        <v/>
      </c>
      <c r="F18" s="10">
        <f>Staff!M18</f>
        <v>0</v>
      </c>
      <c r="G18" s="99">
        <v>0</v>
      </c>
      <c r="H18" s="11">
        <f t="shared" si="0"/>
        <v>0</v>
      </c>
      <c r="I18" s="155"/>
      <c r="K18" s="178"/>
    </row>
    <row r="19" spans="1:11">
      <c r="A19" s="53"/>
      <c r="B19" s="225" t="str">
        <f>Staff!B19</f>
        <v>to be specified</v>
      </c>
      <c r="C19" s="226"/>
      <c r="D19" s="96"/>
      <c r="E19" s="171" t="str">
        <f>IF(ISBLANK(Staff!C19),"",Staff!C19)</f>
        <v/>
      </c>
      <c r="F19" s="10">
        <f>Staff!M19</f>
        <v>0</v>
      </c>
      <c r="G19" s="99">
        <v>0</v>
      </c>
      <c r="H19" s="11">
        <f t="shared" si="0"/>
        <v>0</v>
      </c>
      <c r="I19" s="155"/>
      <c r="K19" s="178"/>
    </row>
    <row r="20" spans="1:11">
      <c r="A20" s="53"/>
      <c r="B20" s="225" t="str">
        <f>Staff!B20</f>
        <v>to be specified</v>
      </c>
      <c r="C20" s="226"/>
      <c r="D20" s="96"/>
      <c r="E20" s="171" t="str">
        <f>IF(ISBLANK(Staff!C20),"",Staff!C20)</f>
        <v/>
      </c>
      <c r="F20" s="10">
        <f>Staff!M20</f>
        <v>0</v>
      </c>
      <c r="G20" s="99">
        <v>0</v>
      </c>
      <c r="H20" s="11">
        <f t="shared" si="0"/>
        <v>0</v>
      </c>
      <c r="I20" s="155"/>
      <c r="K20" s="178"/>
    </row>
    <row r="21" spans="1:11">
      <c r="A21" s="53"/>
      <c r="B21" s="225" t="str">
        <f>Staff!B21</f>
        <v>to be specified</v>
      </c>
      <c r="C21" s="226"/>
      <c r="D21" s="96"/>
      <c r="E21" s="171" t="str">
        <f>IF(ISBLANK(Staff!C21),"",Staff!C21)</f>
        <v/>
      </c>
      <c r="F21" s="10">
        <f>Staff!M21</f>
        <v>0</v>
      </c>
      <c r="G21" s="99">
        <v>0</v>
      </c>
      <c r="H21" s="11">
        <f t="shared" si="0"/>
        <v>0</v>
      </c>
      <c r="I21" s="155"/>
      <c r="K21" s="178"/>
    </row>
    <row r="22" spans="1:11">
      <c r="A22" s="53"/>
      <c r="B22" s="225" t="str">
        <f>Staff!B27</f>
        <v>to be specified</v>
      </c>
      <c r="C22" s="226"/>
      <c r="D22" s="96"/>
      <c r="E22" s="171" t="str">
        <f>IF(ISBLANK(Staff!C27),"",Staff!C27)</f>
        <v/>
      </c>
      <c r="F22" s="12">
        <f>Staff!M27</f>
        <v>0</v>
      </c>
      <c r="G22" s="99">
        <v>0</v>
      </c>
      <c r="H22" s="11">
        <f t="shared" si="0"/>
        <v>0</v>
      </c>
      <c r="I22" s="155"/>
      <c r="K22" s="178"/>
    </row>
    <row r="23" spans="1:11">
      <c r="A23" s="53"/>
      <c r="B23" s="225" t="str">
        <f>Staff!B28</f>
        <v>to be specified</v>
      </c>
      <c r="C23" s="226"/>
      <c r="D23" s="97"/>
      <c r="E23" s="171" t="str">
        <f>IF(ISBLANK(Staff!C28),"",Staff!C28)</f>
        <v/>
      </c>
      <c r="F23" s="12">
        <f>Staff!M28</f>
        <v>0</v>
      </c>
      <c r="G23" s="99">
        <v>0</v>
      </c>
      <c r="H23" s="11">
        <f t="shared" si="0"/>
        <v>0</v>
      </c>
      <c r="I23" s="155"/>
      <c r="K23" s="178"/>
    </row>
    <row r="24" spans="1:11">
      <c r="A24" s="53"/>
      <c r="B24" s="225" t="str">
        <f>Staff!B29</f>
        <v>to be specified</v>
      </c>
      <c r="C24" s="226"/>
      <c r="D24" s="97"/>
      <c r="E24" s="171" t="str">
        <f>IF(ISBLANK(Staff!C29),"",Staff!C29)</f>
        <v/>
      </c>
      <c r="F24" s="12">
        <f>Staff!M29</f>
        <v>0</v>
      </c>
      <c r="G24" s="99">
        <v>0</v>
      </c>
      <c r="H24" s="11">
        <f t="shared" si="0"/>
        <v>0</v>
      </c>
      <c r="I24" s="155"/>
      <c r="K24" s="178"/>
    </row>
    <row r="25" spans="1:11">
      <c r="A25" s="53"/>
      <c r="B25" s="225" t="str">
        <f>Staff!B30</f>
        <v>to be specified</v>
      </c>
      <c r="C25" s="226"/>
      <c r="D25" s="97"/>
      <c r="E25" s="171" t="str">
        <f>IF(ISBLANK(Staff!C30),"",Staff!C30)</f>
        <v/>
      </c>
      <c r="F25" s="12">
        <f>Staff!M30</f>
        <v>0</v>
      </c>
      <c r="G25" s="99">
        <v>0</v>
      </c>
      <c r="H25" s="11">
        <f t="shared" si="0"/>
        <v>0</v>
      </c>
      <c r="I25" s="155"/>
      <c r="K25" s="178"/>
    </row>
    <row r="26" spans="1:11">
      <c r="A26" s="53"/>
      <c r="B26" s="225" t="str">
        <f>Staff!B31</f>
        <v>to be specified</v>
      </c>
      <c r="C26" s="226"/>
      <c r="D26" s="97"/>
      <c r="E26" s="171" t="str">
        <f>IF(ISBLANK(Staff!C31),"",Staff!C31)</f>
        <v/>
      </c>
      <c r="F26" s="12">
        <f>Staff!M31</f>
        <v>0</v>
      </c>
      <c r="G26" s="99">
        <v>0</v>
      </c>
      <c r="H26" s="11">
        <f t="shared" si="0"/>
        <v>0</v>
      </c>
      <c r="I26" s="155"/>
      <c r="K26" s="178"/>
    </row>
    <row r="27" spans="1:11">
      <c r="A27" s="53"/>
      <c r="B27" s="225" t="str">
        <f>Staff!B32</f>
        <v>to be specified</v>
      </c>
      <c r="C27" s="226"/>
      <c r="D27" s="96"/>
      <c r="E27" s="171" t="str">
        <f>IF(ISBLANK(Staff!C32),"",Staff!C32)</f>
        <v/>
      </c>
      <c r="F27" s="12">
        <f>Staff!M32</f>
        <v>0</v>
      </c>
      <c r="G27" s="99">
        <v>0</v>
      </c>
      <c r="H27" s="11">
        <f t="shared" si="0"/>
        <v>0</v>
      </c>
      <c r="I27" s="155"/>
      <c r="K27" s="178"/>
    </row>
    <row r="28" spans="1:11">
      <c r="A28" s="53"/>
      <c r="B28" s="225" t="str">
        <f>Staff!B33</f>
        <v>to be specified</v>
      </c>
      <c r="C28" s="226"/>
      <c r="D28" s="96"/>
      <c r="E28" s="171" t="str">
        <f>IF(ISBLANK(Staff!C33),"",Staff!C33)</f>
        <v/>
      </c>
      <c r="F28" s="12">
        <f>Staff!M33</f>
        <v>0</v>
      </c>
      <c r="G28" s="99">
        <v>0</v>
      </c>
      <c r="H28" s="11">
        <f t="shared" si="0"/>
        <v>0</v>
      </c>
      <c r="I28" s="155"/>
      <c r="K28" s="178"/>
    </row>
    <row r="29" spans="1:11">
      <c r="A29" s="53"/>
      <c r="B29" s="225" t="str">
        <f>Staff!B34</f>
        <v>to be specified</v>
      </c>
      <c r="C29" s="226"/>
      <c r="D29" s="96"/>
      <c r="E29" s="171" t="str">
        <f>IF(ISBLANK(Staff!C34),"",Staff!C34)</f>
        <v/>
      </c>
      <c r="F29" s="12">
        <f>Staff!M34</f>
        <v>0</v>
      </c>
      <c r="G29" s="99">
        <v>0</v>
      </c>
      <c r="H29" s="11">
        <f t="shared" si="0"/>
        <v>0</v>
      </c>
      <c r="I29" s="155"/>
      <c r="K29" s="178"/>
    </row>
    <row r="30" spans="1:11">
      <c r="A30" s="53"/>
      <c r="B30" s="225" t="str">
        <f>Staff!B35</f>
        <v>to be specified</v>
      </c>
      <c r="C30" s="226"/>
      <c r="D30" s="96"/>
      <c r="E30" s="171" t="str">
        <f>IF(ISBLANK(Staff!C35),"",Staff!C35)</f>
        <v/>
      </c>
      <c r="F30" s="12">
        <f>Staff!M35</f>
        <v>0</v>
      </c>
      <c r="G30" s="99">
        <v>0</v>
      </c>
      <c r="H30" s="11">
        <f t="shared" si="0"/>
        <v>0</v>
      </c>
      <c r="I30" s="155"/>
      <c r="K30" s="178"/>
    </row>
    <row r="31" spans="1:11">
      <c r="A31" s="53"/>
      <c r="B31" s="225" t="str">
        <f>Staff!B36</f>
        <v>to be specified</v>
      </c>
      <c r="C31" s="226"/>
      <c r="D31" s="96"/>
      <c r="E31" s="171" t="str">
        <f>IF(ISBLANK(Staff!C36),"",Staff!C36)</f>
        <v/>
      </c>
      <c r="F31" s="12">
        <f>Staff!M36</f>
        <v>0</v>
      </c>
      <c r="G31" s="99">
        <v>0</v>
      </c>
      <c r="H31" s="11">
        <f t="shared" si="0"/>
        <v>0</v>
      </c>
      <c r="I31" s="155"/>
      <c r="K31" s="178"/>
    </row>
    <row r="32" spans="1:11">
      <c r="A32" s="53"/>
      <c r="B32" s="225" t="str">
        <f>Staff!B37</f>
        <v>to be specified</v>
      </c>
      <c r="C32" s="226"/>
      <c r="D32" s="96"/>
      <c r="E32" s="171" t="str">
        <f>IF(ISBLANK(Staff!C37),"",Staff!C37)</f>
        <v/>
      </c>
      <c r="F32" s="12">
        <f>Staff!M37</f>
        <v>0</v>
      </c>
      <c r="G32" s="99">
        <v>0</v>
      </c>
      <c r="H32" s="11">
        <f t="shared" si="0"/>
        <v>0</v>
      </c>
      <c r="I32" s="155"/>
      <c r="K32" s="178"/>
    </row>
    <row r="33" spans="1:11">
      <c r="A33" s="53"/>
      <c r="B33" s="225" t="str">
        <f>Staff!B38</f>
        <v>to be specified</v>
      </c>
      <c r="C33" s="226"/>
      <c r="D33" s="97"/>
      <c r="E33" s="171" t="str">
        <f>IF(ISBLANK(Staff!C38),"",Staff!C38)</f>
        <v/>
      </c>
      <c r="F33" s="12">
        <f>Staff!M38</f>
        <v>0</v>
      </c>
      <c r="G33" s="99">
        <v>0</v>
      </c>
      <c r="H33" s="11">
        <f t="shared" si="0"/>
        <v>0</v>
      </c>
      <c r="I33" s="155"/>
      <c r="K33" s="178"/>
    </row>
    <row r="34" spans="1:11">
      <c r="A34" s="53"/>
      <c r="B34" s="225" t="str">
        <f>Staff!B39</f>
        <v>to be specified</v>
      </c>
      <c r="C34" s="226"/>
      <c r="D34" s="97"/>
      <c r="E34" s="171" t="str">
        <f>IF(ISBLANK(Staff!C39),"",Staff!C39)</f>
        <v/>
      </c>
      <c r="F34" s="12">
        <f>Staff!M39</f>
        <v>0</v>
      </c>
      <c r="G34" s="99">
        <v>0</v>
      </c>
      <c r="H34" s="11">
        <f t="shared" si="0"/>
        <v>0</v>
      </c>
      <c r="I34" s="155"/>
      <c r="K34" s="178"/>
    </row>
    <row r="35" spans="1:11">
      <c r="A35" s="53"/>
      <c r="B35" s="225" t="str">
        <f>Staff!B40</f>
        <v>to be specified</v>
      </c>
      <c r="C35" s="226"/>
      <c r="D35" s="97"/>
      <c r="E35" s="171" t="str">
        <f>IF(ISBLANK(Staff!C40),"",Staff!C40)</f>
        <v/>
      </c>
      <c r="F35" s="12">
        <f>Staff!M40</f>
        <v>0</v>
      </c>
      <c r="G35" s="99">
        <v>0</v>
      </c>
      <c r="H35" s="11">
        <f t="shared" si="0"/>
        <v>0</v>
      </c>
      <c r="I35" s="155"/>
      <c r="K35" s="178"/>
    </row>
    <row r="36" spans="1:11" ht="15" thickBot="1">
      <c r="A36" s="53"/>
      <c r="B36" s="235" t="str">
        <f>Staff!B41</f>
        <v>to be specified</v>
      </c>
      <c r="C36" s="236"/>
      <c r="D36" s="98"/>
      <c r="E36" s="172" t="str">
        <f>IF(ISBLANK(Staff!C41),"",Staff!C41)</f>
        <v/>
      </c>
      <c r="F36" s="12">
        <f>Staff!M41</f>
        <v>0</v>
      </c>
      <c r="G36" s="99">
        <v>0</v>
      </c>
      <c r="H36" s="11">
        <f t="shared" si="0"/>
        <v>0</v>
      </c>
      <c r="I36" s="155"/>
      <c r="K36" s="178"/>
    </row>
    <row r="37" spans="1:11" ht="15.75" thickBot="1">
      <c r="A37" s="53"/>
      <c r="B37" s="68"/>
      <c r="C37" s="69"/>
      <c r="D37" s="70"/>
      <c r="E37" s="17"/>
      <c r="F37" s="13">
        <f>SUM(F7:F36)</f>
        <v>0</v>
      </c>
      <c r="G37" s="14">
        <f t="shared" ref="G37:H37" si="1">SUM(G7:G36)</f>
        <v>0</v>
      </c>
      <c r="H37" s="14">
        <f t="shared" si="1"/>
        <v>0</v>
      </c>
      <c r="I37" s="13"/>
      <c r="K37" s="178"/>
    </row>
    <row r="38" spans="1:11" ht="15">
      <c r="A38" s="53"/>
      <c r="B38" s="180"/>
      <c r="C38" s="180"/>
      <c r="D38" s="181"/>
      <c r="E38" s="182"/>
      <c r="F38" s="182"/>
      <c r="G38" s="183"/>
      <c r="H38" s="183"/>
      <c r="I38" s="173"/>
      <c r="K38" s="178"/>
    </row>
    <row r="39" spans="1:11" ht="15" thickBot="1">
      <c r="A39" s="53"/>
      <c r="B39" s="173"/>
      <c r="C39" s="173"/>
      <c r="D39" s="173"/>
      <c r="E39" s="173"/>
      <c r="F39" s="177"/>
      <c r="G39" s="54"/>
      <c r="H39" s="54"/>
      <c r="I39" s="173"/>
      <c r="K39" s="178"/>
    </row>
    <row r="40" spans="1:11" ht="15.75" customHeight="1" thickBot="1">
      <c r="A40" s="53"/>
      <c r="B40" s="237" t="s">
        <v>22</v>
      </c>
      <c r="C40" s="239"/>
      <c r="D40" s="125"/>
      <c r="E40" s="125"/>
      <c r="F40" s="57"/>
      <c r="G40" s="58"/>
      <c r="H40" s="59"/>
      <c r="I40" s="154"/>
      <c r="K40" s="178"/>
    </row>
    <row r="41" spans="1:11" ht="15.75" thickBot="1">
      <c r="A41" s="53"/>
      <c r="B41" s="229"/>
      <c r="C41" s="230"/>
      <c r="D41" s="230"/>
      <c r="E41" s="179"/>
      <c r="F41" s="60" t="s">
        <v>16</v>
      </c>
      <c r="G41" s="61" t="s">
        <v>17</v>
      </c>
      <c r="H41" s="62" t="s">
        <v>18</v>
      </c>
      <c r="I41" s="62" t="s">
        <v>132</v>
      </c>
      <c r="K41" s="178"/>
    </row>
    <row r="42" spans="1:11" ht="15.75" thickBot="1">
      <c r="A42" s="53"/>
      <c r="B42" s="237" t="s">
        <v>113</v>
      </c>
      <c r="C42" s="238"/>
      <c r="D42" s="56" t="s">
        <v>163</v>
      </c>
      <c r="E42" s="64" t="s">
        <v>21</v>
      </c>
      <c r="F42" s="71"/>
      <c r="G42" s="72"/>
      <c r="H42" s="73"/>
      <c r="I42" s="155"/>
      <c r="K42" s="178"/>
    </row>
    <row r="43" spans="1:11">
      <c r="A43" s="53"/>
      <c r="B43" s="233"/>
      <c r="C43" s="234"/>
      <c r="D43" s="97"/>
      <c r="E43" s="100"/>
      <c r="F43" s="101">
        <v>0</v>
      </c>
      <c r="G43" s="102">
        <v>0</v>
      </c>
      <c r="H43" s="11">
        <f>F43-G43</f>
        <v>0</v>
      </c>
      <c r="I43" s="155"/>
      <c r="K43" s="178"/>
    </row>
    <row r="44" spans="1:11">
      <c r="A44" s="53"/>
      <c r="B44" s="240"/>
      <c r="C44" s="241"/>
      <c r="D44" s="97"/>
      <c r="E44" s="100"/>
      <c r="F44" s="101">
        <v>0</v>
      </c>
      <c r="G44" s="102">
        <v>0</v>
      </c>
      <c r="H44" s="11">
        <f t="shared" ref="H44:H57" si="2">F44-G44</f>
        <v>0</v>
      </c>
      <c r="I44" s="155"/>
      <c r="K44" s="178"/>
    </row>
    <row r="45" spans="1:11">
      <c r="A45" s="53"/>
      <c r="B45" s="240" t="s">
        <v>23</v>
      </c>
      <c r="C45" s="241"/>
      <c r="D45" s="97"/>
      <c r="E45" s="100"/>
      <c r="F45" s="101">
        <v>0</v>
      </c>
      <c r="G45" s="102">
        <v>0</v>
      </c>
      <c r="H45" s="11">
        <f t="shared" si="2"/>
        <v>0</v>
      </c>
      <c r="I45" s="155"/>
      <c r="K45" s="178"/>
    </row>
    <row r="46" spans="1:11">
      <c r="A46" s="53"/>
      <c r="B46" s="240" t="s">
        <v>23</v>
      </c>
      <c r="C46" s="241"/>
      <c r="D46" s="97"/>
      <c r="E46" s="100"/>
      <c r="F46" s="101">
        <v>0</v>
      </c>
      <c r="G46" s="102">
        <v>0</v>
      </c>
      <c r="H46" s="11">
        <f t="shared" si="2"/>
        <v>0</v>
      </c>
      <c r="I46" s="155"/>
      <c r="K46" s="178"/>
    </row>
    <row r="47" spans="1:11">
      <c r="A47" s="53"/>
      <c r="B47" s="240" t="s">
        <v>23</v>
      </c>
      <c r="C47" s="241"/>
      <c r="D47" s="97"/>
      <c r="E47" s="100"/>
      <c r="F47" s="101">
        <v>0</v>
      </c>
      <c r="G47" s="102">
        <v>0</v>
      </c>
      <c r="H47" s="11">
        <f t="shared" si="2"/>
        <v>0</v>
      </c>
      <c r="I47" s="155"/>
      <c r="K47" s="178"/>
    </row>
    <row r="48" spans="1:11">
      <c r="A48" s="53"/>
      <c r="B48" s="240" t="s">
        <v>23</v>
      </c>
      <c r="C48" s="241"/>
      <c r="D48" s="97"/>
      <c r="E48" s="100"/>
      <c r="F48" s="101">
        <v>0</v>
      </c>
      <c r="G48" s="102">
        <v>0</v>
      </c>
      <c r="H48" s="11">
        <f t="shared" si="2"/>
        <v>0</v>
      </c>
      <c r="I48" s="155"/>
      <c r="K48" s="178"/>
    </row>
    <row r="49" spans="1:11">
      <c r="A49" s="53"/>
      <c r="B49" s="240" t="s">
        <v>23</v>
      </c>
      <c r="C49" s="241"/>
      <c r="D49" s="97"/>
      <c r="E49" s="100"/>
      <c r="F49" s="101">
        <v>0</v>
      </c>
      <c r="G49" s="102">
        <v>0</v>
      </c>
      <c r="H49" s="11">
        <f t="shared" si="2"/>
        <v>0</v>
      </c>
      <c r="I49" s="155"/>
      <c r="K49" s="178"/>
    </row>
    <row r="50" spans="1:11">
      <c r="A50" s="53"/>
      <c r="B50" s="240" t="s">
        <v>23</v>
      </c>
      <c r="C50" s="241"/>
      <c r="D50" s="97"/>
      <c r="E50" s="100"/>
      <c r="F50" s="101">
        <v>0</v>
      </c>
      <c r="G50" s="102">
        <v>0</v>
      </c>
      <c r="H50" s="11">
        <f t="shared" si="2"/>
        <v>0</v>
      </c>
      <c r="I50" s="155"/>
      <c r="K50" s="178"/>
    </row>
    <row r="51" spans="1:11">
      <c r="A51" s="53"/>
      <c r="B51" s="240" t="s">
        <v>23</v>
      </c>
      <c r="C51" s="241"/>
      <c r="D51" s="97"/>
      <c r="E51" s="100"/>
      <c r="F51" s="101">
        <v>0</v>
      </c>
      <c r="G51" s="102">
        <v>0</v>
      </c>
      <c r="H51" s="11">
        <f t="shared" si="2"/>
        <v>0</v>
      </c>
      <c r="I51" s="155"/>
      <c r="K51" s="178"/>
    </row>
    <row r="52" spans="1:11">
      <c r="A52" s="53"/>
      <c r="B52" s="240" t="s">
        <v>23</v>
      </c>
      <c r="C52" s="241"/>
      <c r="D52" s="97"/>
      <c r="E52" s="100"/>
      <c r="F52" s="101">
        <v>0</v>
      </c>
      <c r="G52" s="102">
        <v>0</v>
      </c>
      <c r="H52" s="11">
        <f t="shared" si="2"/>
        <v>0</v>
      </c>
      <c r="I52" s="155"/>
      <c r="K52" s="178"/>
    </row>
    <row r="53" spans="1:11">
      <c r="A53" s="53"/>
      <c r="B53" s="240" t="s">
        <v>23</v>
      </c>
      <c r="C53" s="241"/>
      <c r="D53" s="97"/>
      <c r="E53" s="100"/>
      <c r="F53" s="101">
        <v>0</v>
      </c>
      <c r="G53" s="102">
        <v>0</v>
      </c>
      <c r="H53" s="11">
        <f t="shared" si="2"/>
        <v>0</v>
      </c>
      <c r="I53" s="155"/>
      <c r="K53" s="178"/>
    </row>
    <row r="54" spans="1:11">
      <c r="A54" s="53"/>
      <c r="B54" s="240" t="s">
        <v>23</v>
      </c>
      <c r="C54" s="241"/>
      <c r="D54" s="97"/>
      <c r="E54" s="100"/>
      <c r="F54" s="101">
        <v>0</v>
      </c>
      <c r="G54" s="102">
        <v>0</v>
      </c>
      <c r="H54" s="11">
        <f t="shared" si="2"/>
        <v>0</v>
      </c>
      <c r="I54" s="155"/>
      <c r="K54" s="178"/>
    </row>
    <row r="55" spans="1:11">
      <c r="A55" s="53"/>
      <c r="B55" s="240" t="s">
        <v>23</v>
      </c>
      <c r="C55" s="241"/>
      <c r="D55" s="97"/>
      <c r="E55" s="100"/>
      <c r="F55" s="101">
        <v>0</v>
      </c>
      <c r="G55" s="102">
        <v>0</v>
      </c>
      <c r="H55" s="11">
        <f t="shared" si="2"/>
        <v>0</v>
      </c>
      <c r="I55" s="155"/>
      <c r="K55" s="178"/>
    </row>
    <row r="56" spans="1:11">
      <c r="A56" s="53"/>
      <c r="B56" s="240" t="s">
        <v>23</v>
      </c>
      <c r="C56" s="241"/>
      <c r="D56" s="97"/>
      <c r="E56" s="100"/>
      <c r="F56" s="101">
        <v>0</v>
      </c>
      <c r="G56" s="102">
        <v>0</v>
      </c>
      <c r="H56" s="11">
        <f t="shared" si="2"/>
        <v>0</v>
      </c>
      <c r="I56" s="155"/>
      <c r="K56" s="178"/>
    </row>
    <row r="57" spans="1:11" ht="15" thickBot="1">
      <c r="A57" s="53"/>
      <c r="B57" s="243" t="s">
        <v>23</v>
      </c>
      <c r="C57" s="244"/>
      <c r="D57" s="98"/>
      <c r="E57" s="103"/>
      <c r="F57" s="104">
        <v>0</v>
      </c>
      <c r="G57" s="105">
        <v>0</v>
      </c>
      <c r="H57" s="11">
        <f t="shared" si="2"/>
        <v>0</v>
      </c>
      <c r="I57" s="155"/>
      <c r="K57" s="178"/>
    </row>
    <row r="58" spans="1:11" ht="15.75" thickBot="1">
      <c r="A58" s="53"/>
      <c r="B58" s="68"/>
      <c r="C58" s="69"/>
      <c r="D58" s="70"/>
      <c r="E58" s="15"/>
      <c r="F58" s="15">
        <f>SUM(F43:F57)</f>
        <v>0</v>
      </c>
      <c r="G58" s="16">
        <f t="shared" ref="G58:H58" si="3">SUM(G43:G57)</f>
        <v>0</v>
      </c>
      <c r="H58" s="16">
        <f t="shared" si="3"/>
        <v>0</v>
      </c>
      <c r="I58" s="13"/>
      <c r="K58" s="178"/>
    </row>
    <row r="59" spans="1:11" ht="15">
      <c r="A59" s="53"/>
      <c r="B59" s="180"/>
      <c r="C59" s="180"/>
      <c r="D59" s="181"/>
      <c r="E59" s="184"/>
      <c r="F59" s="184"/>
      <c r="G59" s="185"/>
      <c r="H59" s="186"/>
      <c r="I59" s="173"/>
      <c r="K59" s="178"/>
    </row>
    <row r="60" spans="1:11" ht="15" thickBot="1">
      <c r="A60" s="53"/>
      <c r="B60" s="173"/>
      <c r="C60" s="173"/>
      <c r="D60" s="173"/>
      <c r="E60" s="173"/>
      <c r="F60" s="177"/>
      <c r="G60" s="54"/>
      <c r="H60" s="54"/>
      <c r="I60" s="173"/>
      <c r="K60" s="178"/>
    </row>
    <row r="61" spans="1:11" ht="15.75" thickBot="1">
      <c r="A61" s="53"/>
      <c r="B61" s="237" t="s">
        <v>24</v>
      </c>
      <c r="C61" s="239"/>
      <c r="D61" s="125"/>
      <c r="E61" s="125"/>
      <c r="F61" s="57"/>
      <c r="G61" s="58"/>
      <c r="H61" s="59"/>
      <c r="I61" s="154"/>
      <c r="K61" s="178"/>
    </row>
    <row r="62" spans="1:11" ht="15.75" thickBot="1">
      <c r="A62" s="53"/>
      <c r="B62" s="229"/>
      <c r="C62" s="230"/>
      <c r="D62" s="230"/>
      <c r="E62" s="179"/>
      <c r="F62" s="60" t="s">
        <v>16</v>
      </c>
      <c r="G62" s="61" t="s">
        <v>17</v>
      </c>
      <c r="H62" s="62" t="s">
        <v>18</v>
      </c>
      <c r="I62" s="62" t="s">
        <v>132</v>
      </c>
      <c r="K62" s="178"/>
    </row>
    <row r="63" spans="1:11" ht="15.75" thickBot="1">
      <c r="A63" s="53"/>
      <c r="B63" s="237" t="s">
        <v>113</v>
      </c>
      <c r="C63" s="238"/>
      <c r="D63" s="74" t="s">
        <v>164</v>
      </c>
      <c r="E63" s="64" t="s">
        <v>21</v>
      </c>
      <c r="F63" s="75"/>
      <c r="G63" s="72"/>
      <c r="H63" s="73"/>
      <c r="I63" s="155"/>
      <c r="K63" s="178"/>
    </row>
    <row r="64" spans="1:11">
      <c r="A64" s="53"/>
      <c r="B64" s="233" t="s">
        <v>23</v>
      </c>
      <c r="C64" s="234"/>
      <c r="D64" s="97"/>
      <c r="E64" s="100"/>
      <c r="F64" s="101">
        <v>0</v>
      </c>
      <c r="G64" s="102">
        <v>0</v>
      </c>
      <c r="H64" s="11">
        <f t="shared" ref="H64:H83" si="4">F64-G64</f>
        <v>0</v>
      </c>
      <c r="I64" s="155"/>
      <c r="K64" s="178"/>
    </row>
    <row r="65" spans="1:11">
      <c r="A65" s="53"/>
      <c r="B65" s="242" t="s">
        <v>23</v>
      </c>
      <c r="C65" s="241"/>
      <c r="D65" s="97"/>
      <c r="E65" s="100"/>
      <c r="F65" s="101">
        <v>0</v>
      </c>
      <c r="G65" s="102">
        <v>0</v>
      </c>
      <c r="H65" s="11">
        <f t="shared" si="4"/>
        <v>0</v>
      </c>
      <c r="I65" s="155"/>
      <c r="K65" s="178"/>
    </row>
    <row r="66" spans="1:11">
      <c r="A66" s="53"/>
      <c r="B66" s="242" t="s">
        <v>23</v>
      </c>
      <c r="C66" s="241"/>
      <c r="D66" s="97"/>
      <c r="E66" s="100"/>
      <c r="F66" s="101">
        <v>0</v>
      </c>
      <c r="G66" s="102">
        <v>0</v>
      </c>
      <c r="H66" s="11">
        <f t="shared" si="4"/>
        <v>0</v>
      </c>
      <c r="I66" s="155"/>
      <c r="K66" s="178"/>
    </row>
    <row r="67" spans="1:11">
      <c r="A67" s="53"/>
      <c r="B67" s="242" t="s">
        <v>23</v>
      </c>
      <c r="C67" s="241"/>
      <c r="D67" s="97"/>
      <c r="E67" s="100"/>
      <c r="F67" s="101">
        <v>0</v>
      </c>
      <c r="G67" s="102">
        <v>0</v>
      </c>
      <c r="H67" s="11">
        <f t="shared" si="4"/>
        <v>0</v>
      </c>
      <c r="I67" s="155"/>
      <c r="K67" s="178"/>
    </row>
    <row r="68" spans="1:11">
      <c r="A68" s="53"/>
      <c r="B68" s="242" t="s">
        <v>23</v>
      </c>
      <c r="C68" s="241"/>
      <c r="D68" s="97"/>
      <c r="E68" s="100"/>
      <c r="F68" s="101">
        <v>0</v>
      </c>
      <c r="G68" s="102">
        <v>0</v>
      </c>
      <c r="H68" s="11">
        <f t="shared" si="4"/>
        <v>0</v>
      </c>
      <c r="I68" s="155"/>
      <c r="K68" s="178"/>
    </row>
    <row r="69" spans="1:11">
      <c r="A69" s="53"/>
      <c r="B69" s="242" t="s">
        <v>23</v>
      </c>
      <c r="C69" s="241"/>
      <c r="D69" s="98"/>
      <c r="E69" s="103"/>
      <c r="F69" s="104">
        <v>0</v>
      </c>
      <c r="G69" s="105">
        <v>0</v>
      </c>
      <c r="H69" s="11">
        <f t="shared" si="4"/>
        <v>0</v>
      </c>
      <c r="I69" s="155"/>
      <c r="K69" s="178"/>
    </row>
    <row r="70" spans="1:11">
      <c r="A70" s="53"/>
      <c r="B70" s="242" t="s">
        <v>23</v>
      </c>
      <c r="C70" s="241"/>
      <c r="D70" s="97"/>
      <c r="E70" s="100"/>
      <c r="F70" s="101">
        <v>0</v>
      </c>
      <c r="G70" s="102">
        <v>0</v>
      </c>
      <c r="H70" s="11">
        <f t="shared" si="4"/>
        <v>0</v>
      </c>
      <c r="I70" s="155"/>
      <c r="K70" s="178"/>
    </row>
    <row r="71" spans="1:11">
      <c r="A71" s="53"/>
      <c r="B71" s="242" t="s">
        <v>23</v>
      </c>
      <c r="C71" s="241"/>
      <c r="D71" s="97"/>
      <c r="E71" s="100"/>
      <c r="F71" s="101">
        <v>0</v>
      </c>
      <c r="G71" s="102">
        <v>0</v>
      </c>
      <c r="H71" s="11">
        <f t="shared" si="4"/>
        <v>0</v>
      </c>
      <c r="I71" s="155"/>
      <c r="K71" s="178"/>
    </row>
    <row r="72" spans="1:11">
      <c r="A72" s="53"/>
      <c r="B72" s="242" t="s">
        <v>23</v>
      </c>
      <c r="C72" s="241"/>
      <c r="D72" s="97"/>
      <c r="E72" s="100"/>
      <c r="F72" s="101">
        <v>0</v>
      </c>
      <c r="G72" s="102">
        <v>0</v>
      </c>
      <c r="H72" s="11">
        <f t="shared" si="4"/>
        <v>0</v>
      </c>
      <c r="I72" s="155"/>
      <c r="K72" s="178"/>
    </row>
    <row r="73" spans="1:11">
      <c r="A73" s="53"/>
      <c r="B73" s="242" t="s">
        <v>23</v>
      </c>
      <c r="C73" s="241"/>
      <c r="D73" s="98"/>
      <c r="E73" s="103"/>
      <c r="F73" s="104">
        <v>0</v>
      </c>
      <c r="G73" s="105">
        <v>0</v>
      </c>
      <c r="H73" s="11">
        <f t="shared" si="4"/>
        <v>0</v>
      </c>
      <c r="I73" s="155"/>
      <c r="K73" s="178"/>
    </row>
    <row r="74" spans="1:11">
      <c r="A74" s="53"/>
      <c r="B74" s="242" t="s">
        <v>23</v>
      </c>
      <c r="C74" s="241"/>
      <c r="D74" s="97"/>
      <c r="E74" s="100"/>
      <c r="F74" s="101">
        <v>0</v>
      </c>
      <c r="G74" s="102">
        <v>0</v>
      </c>
      <c r="H74" s="11">
        <f t="shared" si="4"/>
        <v>0</v>
      </c>
      <c r="I74" s="155"/>
      <c r="K74" s="178"/>
    </row>
    <row r="75" spans="1:11">
      <c r="A75" s="53"/>
      <c r="B75" s="242" t="s">
        <v>23</v>
      </c>
      <c r="C75" s="241"/>
      <c r="D75" s="97"/>
      <c r="E75" s="100"/>
      <c r="F75" s="101">
        <v>0</v>
      </c>
      <c r="G75" s="102">
        <v>0</v>
      </c>
      <c r="H75" s="11">
        <f t="shared" si="4"/>
        <v>0</v>
      </c>
      <c r="I75" s="155"/>
      <c r="K75" s="178"/>
    </row>
    <row r="76" spans="1:11">
      <c r="A76" s="53"/>
      <c r="B76" s="242" t="s">
        <v>23</v>
      </c>
      <c r="C76" s="241"/>
      <c r="D76" s="97"/>
      <c r="E76" s="100"/>
      <c r="F76" s="101">
        <v>0</v>
      </c>
      <c r="G76" s="102">
        <v>0</v>
      </c>
      <c r="H76" s="11">
        <f t="shared" si="4"/>
        <v>0</v>
      </c>
      <c r="I76" s="155"/>
      <c r="K76" s="178"/>
    </row>
    <row r="77" spans="1:11">
      <c r="A77" s="53"/>
      <c r="B77" s="242" t="s">
        <v>23</v>
      </c>
      <c r="C77" s="241"/>
      <c r="D77" s="97"/>
      <c r="E77" s="100"/>
      <c r="F77" s="101">
        <v>0</v>
      </c>
      <c r="G77" s="102">
        <v>0</v>
      </c>
      <c r="H77" s="11">
        <f t="shared" si="4"/>
        <v>0</v>
      </c>
      <c r="I77" s="155"/>
      <c r="K77" s="178"/>
    </row>
    <row r="78" spans="1:11">
      <c r="A78" s="53"/>
      <c r="B78" s="242" t="s">
        <v>23</v>
      </c>
      <c r="C78" s="241"/>
      <c r="D78" s="97"/>
      <c r="E78" s="100"/>
      <c r="F78" s="101">
        <v>0</v>
      </c>
      <c r="G78" s="102">
        <v>0</v>
      </c>
      <c r="H78" s="11">
        <f t="shared" si="4"/>
        <v>0</v>
      </c>
      <c r="I78" s="155"/>
      <c r="K78" s="178"/>
    </row>
    <row r="79" spans="1:11">
      <c r="A79" s="53"/>
      <c r="B79" s="242" t="s">
        <v>23</v>
      </c>
      <c r="C79" s="241"/>
      <c r="D79" s="98"/>
      <c r="E79" s="103"/>
      <c r="F79" s="104">
        <v>0</v>
      </c>
      <c r="G79" s="105">
        <v>0</v>
      </c>
      <c r="H79" s="11">
        <f t="shared" si="4"/>
        <v>0</v>
      </c>
      <c r="I79" s="155"/>
      <c r="K79" s="178"/>
    </row>
    <row r="80" spans="1:11">
      <c r="A80" s="53"/>
      <c r="B80" s="242" t="s">
        <v>23</v>
      </c>
      <c r="C80" s="241"/>
      <c r="D80" s="97"/>
      <c r="E80" s="100"/>
      <c r="F80" s="101">
        <v>0</v>
      </c>
      <c r="G80" s="102">
        <v>0</v>
      </c>
      <c r="H80" s="11">
        <f t="shared" si="4"/>
        <v>0</v>
      </c>
      <c r="I80" s="155"/>
      <c r="K80" s="178"/>
    </row>
    <row r="81" spans="1:11">
      <c r="A81" s="53"/>
      <c r="B81" s="242" t="s">
        <v>23</v>
      </c>
      <c r="C81" s="241"/>
      <c r="D81" s="97"/>
      <c r="E81" s="100"/>
      <c r="F81" s="101">
        <v>0</v>
      </c>
      <c r="G81" s="102">
        <v>0</v>
      </c>
      <c r="H81" s="11">
        <f t="shared" si="4"/>
        <v>0</v>
      </c>
      <c r="I81" s="155"/>
      <c r="K81" s="178"/>
    </row>
    <row r="82" spans="1:11">
      <c r="A82" s="53"/>
      <c r="B82" s="242" t="s">
        <v>23</v>
      </c>
      <c r="C82" s="241"/>
      <c r="D82" s="97"/>
      <c r="E82" s="100"/>
      <c r="F82" s="101">
        <v>0</v>
      </c>
      <c r="G82" s="102">
        <v>0</v>
      </c>
      <c r="H82" s="11">
        <f t="shared" si="4"/>
        <v>0</v>
      </c>
      <c r="I82" s="155"/>
      <c r="K82" s="178"/>
    </row>
    <row r="83" spans="1:11" ht="15" thickBot="1">
      <c r="A83" s="53"/>
      <c r="B83" s="248" t="s">
        <v>23</v>
      </c>
      <c r="C83" s="244"/>
      <c r="D83" s="98"/>
      <c r="E83" s="103"/>
      <c r="F83" s="104">
        <v>0</v>
      </c>
      <c r="G83" s="105">
        <v>0</v>
      </c>
      <c r="H83" s="11">
        <f t="shared" si="4"/>
        <v>0</v>
      </c>
      <c r="I83" s="155"/>
      <c r="K83" s="178"/>
    </row>
    <row r="84" spans="1:11" ht="15.75" thickBot="1">
      <c r="A84" s="53"/>
      <c r="B84" s="249"/>
      <c r="C84" s="250"/>
      <c r="D84" s="70"/>
      <c r="E84" s="76"/>
      <c r="F84" s="17">
        <f>SUM(F64:F83)</f>
        <v>0</v>
      </c>
      <c r="G84" s="18">
        <f t="shared" ref="G84:H84" si="5">SUM(G64:G83)</f>
        <v>0</v>
      </c>
      <c r="H84" s="19">
        <f t="shared" si="5"/>
        <v>0</v>
      </c>
      <c r="I84" s="13"/>
      <c r="K84" s="178"/>
    </row>
    <row r="85" spans="1:11" ht="15" thickBot="1">
      <c r="A85" s="53"/>
      <c r="B85" s="173"/>
      <c r="C85" s="173"/>
      <c r="D85" s="173"/>
      <c r="E85" s="173"/>
      <c r="F85" s="177"/>
      <c r="G85" s="54"/>
      <c r="H85" s="54"/>
      <c r="I85" s="173"/>
      <c r="K85" s="178"/>
    </row>
    <row r="86" spans="1:11" ht="15.75" thickBot="1">
      <c r="A86" s="53"/>
      <c r="B86" s="173"/>
      <c r="C86" s="173"/>
      <c r="D86" s="77" t="s">
        <v>25</v>
      </c>
      <c r="E86" s="57"/>
      <c r="F86" s="20">
        <f>F37+F58+F84</f>
        <v>0</v>
      </c>
      <c r="G86" s="187"/>
      <c r="H86" s="187"/>
      <c r="I86" s="173"/>
      <c r="K86" s="178"/>
    </row>
    <row r="87" spans="1:11" ht="15" thickBot="1">
      <c r="A87" s="53"/>
      <c r="B87" s="173"/>
      <c r="C87" s="173"/>
      <c r="D87" s="177"/>
      <c r="E87" s="177"/>
      <c r="F87" s="177"/>
      <c r="G87" s="187"/>
      <c r="H87" s="187"/>
      <c r="I87" s="173"/>
      <c r="K87" s="178"/>
    </row>
    <row r="88" spans="1:11" ht="15.75" thickBot="1">
      <c r="A88" s="53"/>
      <c r="B88" s="173"/>
      <c r="C88" s="173"/>
      <c r="D88" s="77" t="s">
        <v>26</v>
      </c>
      <c r="E88" s="57"/>
      <c r="F88" s="57"/>
      <c r="G88" s="21">
        <f>G37+G58+G84</f>
        <v>0</v>
      </c>
      <c r="H88" s="187"/>
      <c r="I88" s="173"/>
      <c r="K88" s="178"/>
    </row>
    <row r="89" spans="1:11" ht="15" thickBot="1">
      <c r="A89" s="53"/>
      <c r="B89" s="173"/>
      <c r="C89" s="173"/>
      <c r="D89" s="177"/>
      <c r="E89" s="177"/>
      <c r="F89" s="177"/>
      <c r="G89" s="187"/>
      <c r="H89" s="187"/>
      <c r="I89" s="173"/>
      <c r="K89" s="178"/>
    </row>
    <row r="90" spans="1:11" ht="15.75" thickBot="1">
      <c r="A90" s="53"/>
      <c r="B90" s="173"/>
      <c r="C90" s="173"/>
      <c r="D90" s="78" t="s">
        <v>58</v>
      </c>
      <c r="E90" s="79"/>
      <c r="F90" s="79"/>
      <c r="G90" s="80"/>
      <c r="H90" s="22">
        <f>H37+H58+H84</f>
        <v>0</v>
      </c>
      <c r="I90" s="173"/>
      <c r="K90" s="178"/>
    </row>
    <row r="91" spans="1:11" ht="15" thickBot="1">
      <c r="A91" s="53"/>
      <c r="B91" s="173"/>
      <c r="C91" s="173"/>
      <c r="D91" s="173"/>
      <c r="E91" s="173"/>
      <c r="F91" s="177"/>
      <c r="G91" s="54"/>
      <c r="H91" s="54"/>
      <c r="I91" s="173"/>
      <c r="K91" s="178"/>
    </row>
    <row r="92" spans="1:11" ht="15" customHeight="1">
      <c r="A92" s="53"/>
      <c r="B92" s="173"/>
      <c r="C92" s="251" t="s">
        <v>27</v>
      </c>
      <c r="D92" s="252"/>
      <c r="E92" s="252"/>
      <c r="F92" s="252"/>
      <c r="G92" s="252"/>
      <c r="H92" s="253"/>
      <c r="I92" s="173"/>
      <c r="K92" s="178"/>
    </row>
    <row r="93" spans="1:11" ht="12.75" customHeight="1">
      <c r="A93" s="53"/>
      <c r="B93" s="173"/>
      <c r="C93" s="254"/>
      <c r="D93" s="255"/>
      <c r="E93" s="255"/>
      <c r="F93" s="255"/>
      <c r="G93" s="255"/>
      <c r="H93" s="256"/>
      <c r="I93" s="173"/>
      <c r="K93" s="178"/>
    </row>
    <row r="94" spans="1:11" ht="12.75" customHeight="1">
      <c r="A94" s="53"/>
      <c r="B94" s="173"/>
      <c r="C94" s="254"/>
      <c r="D94" s="255"/>
      <c r="E94" s="255"/>
      <c r="F94" s="255"/>
      <c r="G94" s="255"/>
      <c r="H94" s="256"/>
      <c r="I94" s="173"/>
      <c r="K94" s="178"/>
    </row>
    <row r="95" spans="1:11" ht="12.75" customHeight="1">
      <c r="A95" s="53"/>
      <c r="B95" s="173"/>
      <c r="C95" s="254"/>
      <c r="D95" s="255"/>
      <c r="E95" s="255"/>
      <c r="F95" s="255"/>
      <c r="G95" s="255"/>
      <c r="H95" s="256"/>
      <c r="I95" s="173"/>
      <c r="K95" s="178"/>
    </row>
    <row r="96" spans="1:11" ht="13.5" customHeight="1" thickBot="1">
      <c r="A96" s="53"/>
      <c r="B96" s="173"/>
      <c r="C96" s="257"/>
      <c r="D96" s="258"/>
      <c r="E96" s="258"/>
      <c r="F96" s="258"/>
      <c r="G96" s="258"/>
      <c r="H96" s="259"/>
      <c r="I96" s="173"/>
      <c r="K96" s="178"/>
    </row>
    <row r="97" spans="1:11" ht="15" thickBot="1">
      <c r="A97" s="53"/>
      <c r="B97" s="173"/>
      <c r="C97" s="188"/>
      <c r="D97" s="188"/>
      <c r="E97" s="188"/>
      <c r="F97" s="187"/>
      <c r="G97" s="188"/>
      <c r="H97" s="188"/>
      <c r="I97" s="173"/>
      <c r="K97" s="178"/>
    </row>
    <row r="98" spans="1:11" ht="15.75" thickBot="1">
      <c r="A98" s="53"/>
      <c r="B98" s="173"/>
      <c r="C98" s="156" t="s">
        <v>126</v>
      </c>
      <c r="D98" s="157"/>
      <c r="E98" s="158"/>
      <c r="F98" s="159"/>
      <c r="G98" s="158"/>
      <c r="H98" s="160"/>
      <c r="I98" s="173"/>
      <c r="K98" s="178"/>
    </row>
    <row r="99" spans="1:11" ht="14.25" customHeight="1">
      <c r="A99" s="53"/>
      <c r="B99" s="173"/>
      <c r="C99" s="161"/>
      <c r="D99" s="260"/>
      <c r="E99" s="261"/>
      <c r="F99" s="261"/>
      <c r="G99" s="262"/>
      <c r="H99" s="162"/>
      <c r="I99" s="173"/>
      <c r="K99" s="178"/>
    </row>
    <row r="100" spans="1:11" ht="14.25" customHeight="1">
      <c r="A100" s="53"/>
      <c r="B100" s="173"/>
      <c r="C100" s="161"/>
      <c r="D100" s="263"/>
      <c r="E100" s="264"/>
      <c r="F100" s="264"/>
      <c r="G100" s="265"/>
      <c r="H100" s="162"/>
      <c r="I100" s="173"/>
      <c r="K100" s="178"/>
    </row>
    <row r="101" spans="1:11" ht="15" customHeight="1" thickBot="1">
      <c r="A101" s="53"/>
      <c r="B101" s="173"/>
      <c r="C101" s="163"/>
      <c r="D101" s="266"/>
      <c r="E101" s="267"/>
      <c r="F101" s="267"/>
      <c r="G101" s="268"/>
      <c r="H101" s="162"/>
      <c r="I101" s="173"/>
      <c r="K101" s="178"/>
    </row>
    <row r="102" spans="1:11" ht="15">
      <c r="A102" s="53"/>
      <c r="B102" s="173"/>
      <c r="C102" s="164" t="s">
        <v>28</v>
      </c>
      <c r="D102" s="245"/>
      <c r="E102" s="245"/>
      <c r="F102" s="245"/>
      <c r="G102" s="245"/>
      <c r="H102" s="246"/>
      <c r="I102" s="173"/>
      <c r="K102" s="178"/>
    </row>
    <row r="103" spans="1:11" ht="15">
      <c r="A103" s="53"/>
      <c r="B103" s="173"/>
      <c r="C103" s="164" t="s">
        <v>29</v>
      </c>
      <c r="D103" s="247"/>
      <c r="E103" s="247"/>
      <c r="F103" s="247"/>
      <c r="G103" s="247"/>
      <c r="H103" s="165"/>
      <c r="I103" s="173"/>
      <c r="K103" s="178"/>
    </row>
    <row r="104" spans="1:11" ht="15">
      <c r="A104" s="53"/>
      <c r="B104" s="173"/>
      <c r="C104" s="164" t="s">
        <v>30</v>
      </c>
      <c r="D104" s="247"/>
      <c r="E104" s="247"/>
      <c r="F104" s="247"/>
      <c r="G104" s="247"/>
      <c r="H104" s="165"/>
      <c r="I104" s="173"/>
      <c r="K104" s="178"/>
    </row>
    <row r="105" spans="1:11" ht="15">
      <c r="A105" s="53"/>
      <c r="B105" s="173"/>
      <c r="C105" s="164" t="s">
        <v>31</v>
      </c>
      <c r="D105" s="247"/>
      <c r="E105" s="247"/>
      <c r="F105" s="247"/>
      <c r="G105" s="247"/>
      <c r="H105" s="165"/>
      <c r="I105" s="173"/>
      <c r="K105" s="178"/>
    </row>
    <row r="106" spans="1:11" ht="15">
      <c r="A106" s="53"/>
      <c r="B106" s="173"/>
      <c r="C106" s="164" t="s">
        <v>32</v>
      </c>
      <c r="D106" s="247"/>
      <c r="E106" s="247"/>
      <c r="F106" s="247"/>
      <c r="G106" s="247"/>
      <c r="H106" s="165"/>
      <c r="I106" s="173"/>
      <c r="K106" s="178"/>
    </row>
    <row r="107" spans="1:11" ht="5.25" customHeight="1" thickBot="1">
      <c r="A107" s="53"/>
      <c r="B107" s="173"/>
      <c r="C107" s="166"/>
      <c r="D107" s="167"/>
      <c r="E107" s="167"/>
      <c r="F107" s="167"/>
      <c r="G107" s="167"/>
      <c r="H107" s="168"/>
      <c r="I107" s="173"/>
      <c r="K107" s="178"/>
    </row>
    <row r="108" spans="1:11" ht="15" thickBot="1">
      <c r="A108" s="81"/>
      <c r="B108" s="82"/>
      <c r="C108" s="82"/>
      <c r="D108" s="82"/>
      <c r="E108" s="82"/>
      <c r="F108" s="83"/>
      <c r="G108" s="84"/>
      <c r="H108" s="84"/>
      <c r="I108" s="82"/>
      <c r="J108" s="84"/>
      <c r="K108" s="189"/>
    </row>
    <row r="109" spans="1:11" ht="14.25" hidden="1" customHeight="1"/>
    <row r="110" spans="1:11" ht="14.25" hidden="1" customHeight="1"/>
    <row r="111" spans="1:11" ht="14.25" hidden="1" customHeight="1"/>
  </sheetData>
  <sheetProtection algorithmName="SHA-512" hashValue="y+3ObFE/CH26hQG+KRWjaU/vwQffBkcRhBjJ0/MPpOiX9/lT8d/MB0sQTHeZHU3Jjy5v7/wQMQJlBB6Y/NML1A==" saltValue="UbYWqGKyNTJ1fKN+wJvSsg==" spinCount="100000" sheet="1" objects="1" scenarios="1"/>
  <mergeCells count="82">
    <mergeCell ref="B83:C83"/>
    <mergeCell ref="B84:C84"/>
    <mergeCell ref="C92:H92"/>
    <mergeCell ref="C93:H96"/>
    <mergeCell ref="D99:G101"/>
    <mergeCell ref="D102:H102"/>
    <mergeCell ref="D103:G103"/>
    <mergeCell ref="D104:G104"/>
    <mergeCell ref="D105:G105"/>
    <mergeCell ref="D106:G106"/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70:C70"/>
    <mergeCell ref="B56:C56"/>
    <mergeCell ref="B57:C57"/>
    <mergeCell ref="B62:D62"/>
    <mergeCell ref="B63:C63"/>
    <mergeCell ref="B64:C64"/>
    <mergeCell ref="B65:C65"/>
    <mergeCell ref="B66:C66"/>
    <mergeCell ref="B67:C67"/>
    <mergeCell ref="B68:C68"/>
    <mergeCell ref="B69:C69"/>
    <mergeCell ref="B61:C61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29:C29"/>
    <mergeCell ref="B30:C30"/>
    <mergeCell ref="B31:C31"/>
    <mergeCell ref="B32:C32"/>
    <mergeCell ref="B33:C33"/>
    <mergeCell ref="B34:C34"/>
    <mergeCell ref="B35:C35"/>
    <mergeCell ref="B36:C36"/>
    <mergeCell ref="B41:D41"/>
    <mergeCell ref="B42:C42"/>
    <mergeCell ref="B40:C40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4:E4"/>
    <mergeCell ref="B5:D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dataValidations count="1">
    <dataValidation type="list" allowBlank="1" showInputMessage="1" showErrorMessage="1" sqref="D64:D83" xr:uid="{00000000-0002-0000-0200-000003000000}">
      <formula1>Costs</formula1>
    </dataValidation>
  </dataValidations>
  <pageMargins left="0.7" right="0.7" top="0.75" bottom="0.75" header="0.3" footer="0.3"/>
  <pageSetup paperSize="9" scale="35" fitToHeight="0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9C907D-1226-499E-B2B3-A239832B5B8A}">
          <x14:formula1>
            <xm:f>hulpsheets!$F$1:$F$2</xm:f>
          </x14:formula1>
          <xm:sqref>I6:I36 I42:I57 I63:I83</xm:sqref>
        </x14:dataValidation>
        <x14:dataValidation type="list" allowBlank="1" showInputMessage="1" showErrorMessage="1" xr:uid="{43835360-AED6-4EA4-97BB-38CF23B00F59}">
          <x14:formula1>
            <xm:f>'Participant list'!$B$5:$B$19</xm:f>
          </x14:formula1>
          <xm:sqref>E64:E83 E43:E57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0"/>
  <sheetViews>
    <sheetView workbookViewId="0">
      <selection activeCell="I14" sqref="I14"/>
    </sheetView>
  </sheetViews>
  <sheetFormatPr defaultRowHeight="12.75"/>
  <cols>
    <col min="1" max="1" width="16.42578125" bestFit="1" customWidth="1"/>
    <col min="2" max="2" width="12.85546875" bestFit="1" customWidth="1"/>
    <col min="3" max="3" width="16.5703125" bestFit="1" customWidth="1"/>
    <col min="4" max="4" width="17.85546875" bestFit="1" customWidth="1"/>
    <col min="5" max="5" width="14.28515625" bestFit="1" customWidth="1"/>
    <col min="6" max="6" width="11.28515625" bestFit="1" customWidth="1"/>
    <col min="9" max="11" width="11.28515625" bestFit="1" customWidth="1"/>
    <col min="13" max="14" width="11.28515625" bestFit="1" customWidth="1"/>
  </cols>
  <sheetData>
    <row r="1" spans="1:15" ht="15">
      <c r="A1" t="s">
        <v>33</v>
      </c>
      <c r="C1" t="s">
        <v>37</v>
      </c>
      <c r="D1" t="s">
        <v>37</v>
      </c>
      <c r="E1" s="269" t="s">
        <v>39</v>
      </c>
      <c r="F1" t="s">
        <v>136</v>
      </c>
      <c r="H1" t="s">
        <v>114</v>
      </c>
      <c r="J1" s="23" t="s">
        <v>45</v>
      </c>
    </row>
    <row r="2" spans="1:15">
      <c r="A2" t="s">
        <v>34</v>
      </c>
      <c r="C2" t="s">
        <v>41</v>
      </c>
      <c r="D2" t="s">
        <v>42</v>
      </c>
      <c r="E2" s="269"/>
      <c r="F2" t="s">
        <v>137</v>
      </c>
      <c r="H2" t="s">
        <v>115</v>
      </c>
      <c r="J2" t="s">
        <v>60</v>
      </c>
    </row>
    <row r="3" spans="1:15" ht="15">
      <c r="A3" t="s">
        <v>35</v>
      </c>
      <c r="C3" t="s">
        <v>38</v>
      </c>
      <c r="D3" t="s">
        <v>61</v>
      </c>
      <c r="H3" t="s">
        <v>116</v>
      </c>
      <c r="J3" s="23" t="s">
        <v>46</v>
      </c>
    </row>
    <row r="4" spans="1:15" ht="15">
      <c r="C4" t="s">
        <v>61</v>
      </c>
      <c r="D4" t="s">
        <v>62</v>
      </c>
      <c r="H4" t="s">
        <v>117</v>
      </c>
      <c r="J4" s="23" t="s">
        <v>59</v>
      </c>
    </row>
    <row r="5" spans="1:15" ht="15">
      <c r="C5" t="s">
        <v>62</v>
      </c>
      <c r="D5" t="s">
        <v>63</v>
      </c>
      <c r="H5" t="s">
        <v>118</v>
      </c>
      <c r="J5" s="23" t="s">
        <v>47</v>
      </c>
    </row>
    <row r="6" spans="1:15" ht="15">
      <c r="C6" t="s">
        <v>63</v>
      </c>
      <c r="H6" t="s">
        <v>119</v>
      </c>
      <c r="J6" s="23" t="s">
        <v>48</v>
      </c>
    </row>
    <row r="7" spans="1:15" ht="15">
      <c r="H7" t="s">
        <v>120</v>
      </c>
      <c r="J7" s="23" t="s">
        <v>49</v>
      </c>
    </row>
    <row r="8" spans="1:15" ht="15">
      <c r="H8" t="s">
        <v>121</v>
      </c>
      <c r="J8" s="23" t="s">
        <v>50</v>
      </c>
    </row>
    <row r="9" spans="1:15" ht="15">
      <c r="H9" t="s">
        <v>122</v>
      </c>
      <c r="J9" s="23" t="s">
        <v>51</v>
      </c>
    </row>
    <row r="10" spans="1:15">
      <c r="H10" t="s">
        <v>123</v>
      </c>
    </row>
    <row r="11" spans="1:15">
      <c r="H11" t="s">
        <v>124</v>
      </c>
    </row>
    <row r="13" spans="1:15">
      <c r="A13" t="s">
        <v>34</v>
      </c>
      <c r="B13" s="86" t="s">
        <v>127</v>
      </c>
      <c r="H13" t="s">
        <v>33</v>
      </c>
      <c r="I13" s="86" t="s">
        <v>165</v>
      </c>
    </row>
    <row r="14" spans="1:15">
      <c r="A14" t="s">
        <v>43</v>
      </c>
      <c r="B14" t="s">
        <v>37</v>
      </c>
      <c r="C14" t="s">
        <v>42</v>
      </c>
      <c r="D14" t="s">
        <v>61</v>
      </c>
      <c r="E14" t="s">
        <v>62</v>
      </c>
      <c r="F14" t="s">
        <v>63</v>
      </c>
      <c r="H14" t="s">
        <v>43</v>
      </c>
      <c r="I14" t="s">
        <v>37</v>
      </c>
      <c r="J14" t="s">
        <v>41</v>
      </c>
      <c r="K14" t="s">
        <v>38</v>
      </c>
      <c r="L14" t="s">
        <v>61</v>
      </c>
      <c r="M14" t="s">
        <v>62</v>
      </c>
      <c r="N14" t="s">
        <v>63</v>
      </c>
    </row>
    <row r="15" spans="1:15" ht="15">
      <c r="A15">
        <v>1</v>
      </c>
      <c r="B15" s="87">
        <v>4120</v>
      </c>
      <c r="C15" s="87">
        <v>6443</v>
      </c>
      <c r="D15" s="87">
        <v>4799</v>
      </c>
      <c r="E15" s="87">
        <v>5767</v>
      </c>
      <c r="F15" s="87">
        <v>6902</v>
      </c>
      <c r="H15" s="23">
        <v>1</v>
      </c>
      <c r="I15" s="191">
        <v>4522</v>
      </c>
      <c r="J15" s="191">
        <v>7510</v>
      </c>
      <c r="K15" s="191">
        <v>6276</v>
      </c>
      <c r="L15" s="192">
        <v>5237</v>
      </c>
      <c r="M15" s="191">
        <v>6276</v>
      </c>
      <c r="N15" s="191">
        <v>7510</v>
      </c>
      <c r="O15" s="24"/>
    </row>
    <row r="16" spans="1:15" ht="15">
      <c r="A16">
        <v>2</v>
      </c>
      <c r="B16" s="87">
        <v>8239</v>
      </c>
      <c r="C16" s="87">
        <v>12886</v>
      </c>
      <c r="D16" s="87">
        <v>9598</v>
      </c>
      <c r="E16" s="87">
        <v>11533</v>
      </c>
      <c r="F16" s="87">
        <v>13803</v>
      </c>
      <c r="G16" s="24"/>
      <c r="H16" s="23">
        <v>2</v>
      </c>
      <c r="I16" s="193">
        <v>9043</v>
      </c>
      <c r="J16" s="193">
        <v>15019</v>
      </c>
      <c r="K16" s="194">
        <v>12552</v>
      </c>
      <c r="L16" s="195">
        <v>10473</v>
      </c>
      <c r="M16" s="194">
        <v>12552</v>
      </c>
      <c r="N16" s="193">
        <v>15019</v>
      </c>
      <c r="O16" s="24"/>
    </row>
    <row r="17" spans="1:15" ht="15">
      <c r="A17">
        <v>3</v>
      </c>
      <c r="B17" s="87">
        <v>12359</v>
      </c>
      <c r="C17" s="87">
        <v>19238</v>
      </c>
      <c r="D17" s="87">
        <v>14397</v>
      </c>
      <c r="E17" s="87">
        <v>17300</v>
      </c>
      <c r="F17" s="87">
        <v>20705</v>
      </c>
      <c r="G17" s="24"/>
      <c r="H17" s="23">
        <v>3</v>
      </c>
      <c r="I17" s="193">
        <v>13565</v>
      </c>
      <c r="J17" s="193">
        <v>22529</v>
      </c>
      <c r="K17" s="194">
        <v>18827</v>
      </c>
      <c r="L17" s="195">
        <v>15710</v>
      </c>
      <c r="M17" s="194">
        <v>18827</v>
      </c>
      <c r="N17" s="193">
        <v>22529</v>
      </c>
      <c r="O17" s="24"/>
    </row>
    <row r="18" spans="1:15" ht="15">
      <c r="A18">
        <v>4</v>
      </c>
      <c r="B18" s="87">
        <v>16478</v>
      </c>
      <c r="C18" s="87">
        <v>25771</v>
      </c>
      <c r="D18" s="87">
        <v>19195</v>
      </c>
      <c r="E18" s="87">
        <v>23067</v>
      </c>
      <c r="F18" s="87">
        <v>27606</v>
      </c>
      <c r="G18" s="24"/>
      <c r="H18" s="23">
        <v>4</v>
      </c>
      <c r="I18" s="193">
        <v>18086</v>
      </c>
      <c r="J18" s="193">
        <v>30038</v>
      </c>
      <c r="K18" s="194">
        <v>25103</v>
      </c>
      <c r="L18" s="195">
        <v>20946</v>
      </c>
      <c r="M18" s="194">
        <v>25103</v>
      </c>
      <c r="N18" s="193">
        <v>30038</v>
      </c>
      <c r="O18" s="24"/>
    </row>
    <row r="19" spans="1:15" ht="15">
      <c r="A19">
        <v>5</v>
      </c>
      <c r="B19" s="87">
        <v>20598</v>
      </c>
      <c r="C19" s="87">
        <v>32214</v>
      </c>
      <c r="D19" s="87">
        <v>23994</v>
      </c>
      <c r="E19" s="87">
        <v>28833</v>
      </c>
      <c r="F19" s="87">
        <v>34508</v>
      </c>
      <c r="G19" s="24"/>
      <c r="H19" s="23">
        <v>5</v>
      </c>
      <c r="I19" s="193">
        <v>22608</v>
      </c>
      <c r="J19" s="193">
        <v>37548</v>
      </c>
      <c r="K19" s="194">
        <v>31379</v>
      </c>
      <c r="L19" s="195">
        <v>26183</v>
      </c>
      <c r="M19" s="194">
        <v>31379</v>
      </c>
      <c r="N19" s="193">
        <v>37548</v>
      </c>
      <c r="O19" s="24"/>
    </row>
    <row r="20" spans="1:15" ht="15">
      <c r="A20">
        <v>6</v>
      </c>
      <c r="B20" s="87">
        <v>24717</v>
      </c>
      <c r="C20" s="87">
        <v>38657</v>
      </c>
      <c r="D20" s="87">
        <v>28793</v>
      </c>
      <c r="E20" s="87">
        <v>34600</v>
      </c>
      <c r="F20" s="87">
        <v>41410</v>
      </c>
      <c r="G20" s="24"/>
      <c r="H20" s="23">
        <v>6</v>
      </c>
      <c r="I20" s="193">
        <v>27130</v>
      </c>
      <c r="J20" s="193">
        <v>45057</v>
      </c>
      <c r="K20" s="194">
        <v>37655</v>
      </c>
      <c r="L20" s="195">
        <v>31420</v>
      </c>
      <c r="M20" s="194">
        <v>37655</v>
      </c>
      <c r="N20" s="193">
        <v>45057</v>
      </c>
      <c r="O20" s="24"/>
    </row>
    <row r="21" spans="1:15" ht="15">
      <c r="A21">
        <v>7</v>
      </c>
      <c r="B21" s="87">
        <v>28837</v>
      </c>
      <c r="C21" s="87">
        <v>45099</v>
      </c>
      <c r="D21" s="87">
        <v>33592</v>
      </c>
      <c r="E21" s="87">
        <v>40367</v>
      </c>
      <c r="F21" s="87">
        <v>48311</v>
      </c>
      <c r="G21" s="24"/>
      <c r="H21" s="23">
        <v>7</v>
      </c>
      <c r="I21" s="193">
        <v>31651</v>
      </c>
      <c r="J21" s="193">
        <v>52567</v>
      </c>
      <c r="K21" s="194">
        <v>43930</v>
      </c>
      <c r="L21" s="195">
        <v>36656</v>
      </c>
      <c r="M21" s="194">
        <v>43930</v>
      </c>
      <c r="N21" s="193">
        <v>52567</v>
      </c>
      <c r="O21" s="24"/>
    </row>
    <row r="22" spans="1:15" ht="15">
      <c r="A22">
        <v>8</v>
      </c>
      <c r="B22" s="87">
        <v>32956</v>
      </c>
      <c r="C22" s="87">
        <v>51542</v>
      </c>
      <c r="D22" s="87">
        <v>38391</v>
      </c>
      <c r="E22" s="87">
        <v>46133</v>
      </c>
      <c r="F22" s="87">
        <v>55213</v>
      </c>
      <c r="G22" s="24"/>
      <c r="H22" s="23">
        <v>8</v>
      </c>
      <c r="I22" s="193">
        <v>36173</v>
      </c>
      <c r="J22" s="193">
        <v>60076</v>
      </c>
      <c r="K22" s="194">
        <v>50206</v>
      </c>
      <c r="L22" s="195">
        <v>41893</v>
      </c>
      <c r="M22" s="194">
        <v>50206</v>
      </c>
      <c r="N22" s="193">
        <v>60076</v>
      </c>
      <c r="O22" s="24"/>
    </row>
    <row r="23" spans="1:15" ht="15">
      <c r="A23">
        <v>9</v>
      </c>
      <c r="B23" s="87">
        <v>37076</v>
      </c>
      <c r="C23" s="87">
        <v>57985</v>
      </c>
      <c r="D23" s="87">
        <v>43190</v>
      </c>
      <c r="E23" s="87">
        <v>51900</v>
      </c>
      <c r="F23" s="87">
        <v>62114</v>
      </c>
      <c r="G23" s="24"/>
      <c r="H23" s="23">
        <v>9</v>
      </c>
      <c r="I23" s="193">
        <v>40694</v>
      </c>
      <c r="J23" s="193">
        <v>67586</v>
      </c>
      <c r="K23" s="194">
        <v>56482</v>
      </c>
      <c r="L23" s="195">
        <v>47129</v>
      </c>
      <c r="M23" s="194">
        <v>56482</v>
      </c>
      <c r="N23" s="193">
        <v>67586</v>
      </c>
      <c r="O23" s="24"/>
    </row>
    <row r="24" spans="1:15" ht="15">
      <c r="A24">
        <v>10</v>
      </c>
      <c r="B24" s="87">
        <v>41195</v>
      </c>
      <c r="C24" s="87">
        <v>64428</v>
      </c>
      <c r="D24" s="87">
        <v>47988</v>
      </c>
      <c r="E24" s="87">
        <v>57667</v>
      </c>
      <c r="F24" s="87">
        <v>69016</v>
      </c>
      <c r="G24" s="24"/>
      <c r="H24" s="23">
        <v>10</v>
      </c>
      <c r="I24" s="193">
        <v>45216</v>
      </c>
      <c r="J24" s="193">
        <v>75095</v>
      </c>
      <c r="K24" s="194">
        <v>62758</v>
      </c>
      <c r="L24" s="195">
        <v>52366</v>
      </c>
      <c r="M24" s="194">
        <v>62758</v>
      </c>
      <c r="N24" s="193">
        <v>75095</v>
      </c>
      <c r="O24" s="24"/>
    </row>
    <row r="25" spans="1:15" ht="15">
      <c r="A25">
        <v>11</v>
      </c>
      <c r="B25" s="87">
        <v>45315</v>
      </c>
      <c r="C25" s="87">
        <v>70870</v>
      </c>
      <c r="D25" s="87">
        <v>52787</v>
      </c>
      <c r="E25" s="87">
        <v>63433</v>
      </c>
      <c r="F25" s="87">
        <v>75917</v>
      </c>
      <c r="G25" s="24"/>
      <c r="H25" s="23">
        <v>11</v>
      </c>
      <c r="I25" s="193">
        <v>49737</v>
      </c>
      <c r="J25" s="193">
        <v>82605</v>
      </c>
      <c r="K25" s="194">
        <v>69033</v>
      </c>
      <c r="L25" s="195">
        <v>57602</v>
      </c>
      <c r="M25" s="194">
        <v>69033</v>
      </c>
      <c r="N25" s="193">
        <v>82605</v>
      </c>
      <c r="O25" s="24"/>
    </row>
    <row r="26" spans="1:15" ht="15">
      <c r="A26">
        <v>12</v>
      </c>
      <c r="B26" s="87">
        <v>53554</v>
      </c>
      <c r="C26" s="87">
        <v>83756</v>
      </c>
      <c r="D26" s="87">
        <v>62385</v>
      </c>
      <c r="E26" s="87">
        <v>74967</v>
      </c>
      <c r="F26" s="87">
        <v>89721</v>
      </c>
      <c r="G26" s="24"/>
      <c r="H26" s="23">
        <v>12</v>
      </c>
      <c r="I26" s="196">
        <v>58781</v>
      </c>
      <c r="J26" s="196">
        <v>97624</v>
      </c>
      <c r="K26" s="196">
        <v>81585</v>
      </c>
      <c r="L26" s="197">
        <v>68076</v>
      </c>
      <c r="M26" s="196">
        <v>81585</v>
      </c>
      <c r="N26" s="196">
        <v>97624</v>
      </c>
      <c r="O26" s="24"/>
    </row>
    <row r="27" spans="1:15" ht="15">
      <c r="A27">
        <v>13</v>
      </c>
      <c r="B27" s="87">
        <v>58965</v>
      </c>
      <c r="C27" s="87">
        <v>90945</v>
      </c>
      <c r="D27" s="87">
        <v>67739</v>
      </c>
      <c r="E27" s="87">
        <v>81404</v>
      </c>
      <c r="F27" s="87">
        <v>97422</v>
      </c>
      <c r="G27" s="24"/>
      <c r="H27" s="23">
        <v>13</v>
      </c>
      <c r="I27" s="194">
        <v>64683</v>
      </c>
      <c r="J27" s="194">
        <v>106003</v>
      </c>
      <c r="K27" s="194">
        <v>88587</v>
      </c>
      <c r="L27" s="194">
        <v>73919</v>
      </c>
      <c r="M27" s="194">
        <v>88587</v>
      </c>
      <c r="N27" s="194">
        <v>106003</v>
      </c>
      <c r="O27" s="24"/>
    </row>
    <row r="28" spans="1:15" ht="15">
      <c r="A28">
        <v>14</v>
      </c>
      <c r="B28" s="87">
        <v>64376</v>
      </c>
      <c r="C28" s="87">
        <v>98133</v>
      </c>
      <c r="D28" s="87">
        <v>73094</v>
      </c>
      <c r="E28" s="87">
        <v>87836</v>
      </c>
      <c r="F28" s="87">
        <v>105122</v>
      </c>
      <c r="G28" s="24"/>
      <c r="H28" s="23">
        <v>14</v>
      </c>
      <c r="I28" s="194">
        <v>70586</v>
      </c>
      <c r="J28" s="194">
        <v>114382</v>
      </c>
      <c r="K28" s="194">
        <v>95590</v>
      </c>
      <c r="L28" s="194">
        <v>79762</v>
      </c>
      <c r="M28" s="194">
        <v>95590</v>
      </c>
      <c r="N28" s="194">
        <v>114382</v>
      </c>
      <c r="O28" s="24"/>
    </row>
    <row r="29" spans="1:15" ht="15">
      <c r="A29">
        <v>15</v>
      </c>
      <c r="B29" s="87">
        <v>69787</v>
      </c>
      <c r="C29" s="87">
        <v>105322</v>
      </c>
      <c r="D29" s="87">
        <v>78448</v>
      </c>
      <c r="E29" s="87">
        <v>94270</v>
      </c>
      <c r="F29" s="87">
        <v>112823</v>
      </c>
      <c r="G29" s="24"/>
      <c r="H29" s="23">
        <v>15</v>
      </c>
      <c r="I29" s="194">
        <v>76488</v>
      </c>
      <c r="J29" s="194">
        <v>122761</v>
      </c>
      <c r="K29" s="194">
        <v>102592</v>
      </c>
      <c r="L29" s="194">
        <v>85604</v>
      </c>
      <c r="M29" s="194">
        <v>102592</v>
      </c>
      <c r="N29" s="194">
        <v>122761</v>
      </c>
      <c r="O29" s="24"/>
    </row>
    <row r="30" spans="1:15" ht="15">
      <c r="A30">
        <v>16</v>
      </c>
      <c r="B30" s="87">
        <v>75198</v>
      </c>
      <c r="C30" s="87">
        <v>112510</v>
      </c>
      <c r="D30" s="87">
        <v>83802</v>
      </c>
      <c r="E30" s="87">
        <v>100704</v>
      </c>
      <c r="F30" s="87">
        <v>120523</v>
      </c>
      <c r="G30" s="24"/>
      <c r="H30" s="23">
        <v>16</v>
      </c>
      <c r="I30" s="194">
        <v>82390</v>
      </c>
      <c r="J30" s="194">
        <v>131139</v>
      </c>
      <c r="K30" s="194">
        <v>109594</v>
      </c>
      <c r="L30" s="194">
        <v>91447</v>
      </c>
      <c r="M30" s="194">
        <v>109594</v>
      </c>
      <c r="N30" s="194">
        <v>131139</v>
      </c>
      <c r="O30" s="24"/>
    </row>
    <row r="31" spans="1:15" ht="15">
      <c r="A31">
        <v>17</v>
      </c>
      <c r="B31" s="87">
        <v>80609</v>
      </c>
      <c r="C31" s="87">
        <v>119699</v>
      </c>
      <c r="D31" s="87">
        <v>89157</v>
      </c>
      <c r="E31" s="87">
        <v>107138</v>
      </c>
      <c r="F31" s="87">
        <v>128224</v>
      </c>
      <c r="G31" s="24"/>
      <c r="H31" s="23">
        <v>17</v>
      </c>
      <c r="I31" s="194">
        <v>88293</v>
      </c>
      <c r="J31" s="194">
        <v>139518</v>
      </c>
      <c r="K31" s="194">
        <v>116596</v>
      </c>
      <c r="L31" s="194">
        <v>97290</v>
      </c>
      <c r="M31" s="194">
        <v>116596</v>
      </c>
      <c r="N31" s="194">
        <v>139518</v>
      </c>
      <c r="O31" s="24"/>
    </row>
    <row r="32" spans="1:15" ht="15">
      <c r="A32">
        <v>18</v>
      </c>
      <c r="B32" s="87">
        <v>86020</v>
      </c>
      <c r="C32" s="87">
        <v>126888</v>
      </c>
      <c r="D32" s="87">
        <v>94511</v>
      </c>
      <c r="E32" s="87">
        <v>113573</v>
      </c>
      <c r="F32" s="87">
        <v>135924</v>
      </c>
      <c r="G32" s="24"/>
      <c r="H32" s="23">
        <v>18</v>
      </c>
      <c r="I32" s="194">
        <v>94195</v>
      </c>
      <c r="J32" s="194">
        <v>147897</v>
      </c>
      <c r="K32" s="194">
        <v>123599</v>
      </c>
      <c r="L32" s="194">
        <v>103133</v>
      </c>
      <c r="M32" s="194">
        <v>123599</v>
      </c>
      <c r="N32" s="194">
        <v>147897</v>
      </c>
      <c r="O32" s="24"/>
    </row>
    <row r="33" spans="1:15" ht="15">
      <c r="A33">
        <v>19</v>
      </c>
      <c r="B33" s="87">
        <v>91430</v>
      </c>
      <c r="C33" s="87">
        <v>134076</v>
      </c>
      <c r="D33" s="87">
        <v>99865</v>
      </c>
      <c r="E33" s="87">
        <v>120007</v>
      </c>
      <c r="F33" s="87">
        <v>143625</v>
      </c>
      <c r="G33" s="24"/>
      <c r="H33" s="23">
        <v>19</v>
      </c>
      <c r="I33" s="194">
        <v>100097</v>
      </c>
      <c r="J33" s="194">
        <v>156276</v>
      </c>
      <c r="K33" s="194">
        <v>130601</v>
      </c>
      <c r="L33" s="194">
        <v>108975</v>
      </c>
      <c r="M33" s="194">
        <v>130601</v>
      </c>
      <c r="N33" s="194">
        <v>156276</v>
      </c>
      <c r="O33" s="24"/>
    </row>
    <row r="34" spans="1:15" ht="15">
      <c r="A34">
        <v>20</v>
      </c>
      <c r="B34" s="87">
        <v>96841</v>
      </c>
      <c r="C34" s="87">
        <v>141265</v>
      </c>
      <c r="D34" s="87">
        <v>105220</v>
      </c>
      <c r="E34" s="87">
        <v>126441</v>
      </c>
      <c r="F34" s="87">
        <v>151325</v>
      </c>
      <c r="G34" s="24"/>
      <c r="H34" s="23">
        <v>20</v>
      </c>
      <c r="I34" s="194">
        <v>106000</v>
      </c>
      <c r="J34" s="194">
        <v>164655</v>
      </c>
      <c r="K34" s="194">
        <v>137603</v>
      </c>
      <c r="L34" s="194">
        <v>114818</v>
      </c>
      <c r="M34" s="194">
        <v>137603</v>
      </c>
      <c r="N34" s="194">
        <v>164655</v>
      </c>
      <c r="O34" s="24"/>
    </row>
    <row r="35" spans="1:15" ht="15">
      <c r="A35">
        <v>21</v>
      </c>
      <c r="B35" s="87">
        <v>102252</v>
      </c>
      <c r="C35" s="87">
        <v>148453</v>
      </c>
      <c r="D35" s="87">
        <v>110574</v>
      </c>
      <c r="E35" s="87">
        <v>132875</v>
      </c>
      <c r="F35" s="87">
        <v>159026</v>
      </c>
      <c r="G35" s="24"/>
      <c r="H35" s="23">
        <v>21</v>
      </c>
      <c r="I35" s="194">
        <v>111902</v>
      </c>
      <c r="J35" s="194">
        <v>173034</v>
      </c>
      <c r="K35" s="194">
        <v>144605</v>
      </c>
      <c r="L35" s="194">
        <v>120661</v>
      </c>
      <c r="M35" s="194">
        <v>144605</v>
      </c>
      <c r="N35" s="194">
        <v>173034</v>
      </c>
      <c r="O35" s="24"/>
    </row>
    <row r="36" spans="1:15" ht="15">
      <c r="A36">
        <v>22</v>
      </c>
      <c r="B36" s="87">
        <v>107663</v>
      </c>
      <c r="C36" s="87">
        <v>155642</v>
      </c>
      <c r="D36" s="87">
        <v>115928</v>
      </c>
      <c r="E36" s="87">
        <v>139310</v>
      </c>
      <c r="F36" s="87">
        <v>166726</v>
      </c>
      <c r="G36" s="24"/>
      <c r="H36" s="23">
        <v>22</v>
      </c>
      <c r="I36" s="194">
        <v>117804</v>
      </c>
      <c r="J36" s="194">
        <v>181412</v>
      </c>
      <c r="K36" s="194">
        <v>151608</v>
      </c>
      <c r="L36" s="194">
        <v>126504</v>
      </c>
      <c r="M36" s="194">
        <v>151608</v>
      </c>
      <c r="N36" s="194">
        <v>181412</v>
      </c>
      <c r="O36" s="24"/>
    </row>
    <row r="37" spans="1:15" ht="15">
      <c r="A37">
        <v>23</v>
      </c>
      <c r="B37" s="87">
        <v>113074</v>
      </c>
      <c r="C37" s="87">
        <v>162830</v>
      </c>
      <c r="D37" s="87">
        <v>121283</v>
      </c>
      <c r="E37" s="87">
        <v>145744</v>
      </c>
      <c r="F37" s="87">
        <v>174427</v>
      </c>
      <c r="G37" s="24"/>
      <c r="H37" s="23">
        <v>23</v>
      </c>
      <c r="I37" s="194">
        <v>123707</v>
      </c>
      <c r="J37" s="194">
        <v>189791</v>
      </c>
      <c r="K37" s="194">
        <v>158610</v>
      </c>
      <c r="L37" s="194">
        <v>132346</v>
      </c>
      <c r="M37" s="194">
        <v>158610</v>
      </c>
      <c r="N37" s="194">
        <v>189791</v>
      </c>
      <c r="O37" s="24"/>
    </row>
    <row r="38" spans="1:15" ht="15">
      <c r="A38">
        <v>24</v>
      </c>
      <c r="B38" s="87">
        <v>118485</v>
      </c>
      <c r="C38" s="87">
        <v>170019</v>
      </c>
      <c r="D38" s="87">
        <v>126637</v>
      </c>
      <c r="E38" s="87">
        <v>152178</v>
      </c>
      <c r="F38" s="87">
        <v>182127</v>
      </c>
      <c r="G38" s="24"/>
      <c r="H38" s="23">
        <v>24</v>
      </c>
      <c r="I38" s="194">
        <v>129609</v>
      </c>
      <c r="J38" s="194">
        <v>198170</v>
      </c>
      <c r="K38" s="194">
        <v>165612</v>
      </c>
      <c r="L38" s="194">
        <v>138189</v>
      </c>
      <c r="M38" s="194">
        <v>165612</v>
      </c>
      <c r="N38" s="194">
        <v>198170</v>
      </c>
      <c r="O38" s="24"/>
    </row>
    <row r="39" spans="1:15" ht="15">
      <c r="A39">
        <v>25</v>
      </c>
      <c r="B39" s="87">
        <v>124295</v>
      </c>
      <c r="C39" s="87">
        <v>177423</v>
      </c>
      <c r="D39" s="87">
        <v>132152</v>
      </c>
      <c r="E39" s="87">
        <v>158805</v>
      </c>
      <c r="F39" s="87">
        <v>190058</v>
      </c>
      <c r="G39" s="24"/>
      <c r="H39" s="23">
        <v>25</v>
      </c>
      <c r="I39" s="194">
        <v>135946</v>
      </c>
      <c r="J39" s="194">
        <v>206800</v>
      </c>
      <c r="K39" s="194">
        <v>172824</v>
      </c>
      <c r="L39" s="194">
        <v>144207</v>
      </c>
      <c r="M39" s="194">
        <v>172824</v>
      </c>
      <c r="N39" s="194">
        <v>206800</v>
      </c>
      <c r="O39" s="24"/>
    </row>
    <row r="40" spans="1:15" ht="15">
      <c r="A40">
        <v>26</v>
      </c>
      <c r="B40" s="87">
        <v>130105</v>
      </c>
      <c r="C40" s="87">
        <v>184827</v>
      </c>
      <c r="D40" s="87">
        <v>167666</v>
      </c>
      <c r="E40" s="87">
        <v>165432</v>
      </c>
      <c r="F40" s="87">
        <v>197989</v>
      </c>
      <c r="G40" s="24"/>
      <c r="H40" s="23">
        <v>26</v>
      </c>
      <c r="I40" s="194">
        <v>142282</v>
      </c>
      <c r="J40" s="194">
        <v>215429</v>
      </c>
      <c r="K40" s="194">
        <v>180036</v>
      </c>
      <c r="L40" s="194">
        <v>150224</v>
      </c>
      <c r="M40" s="194">
        <v>180036</v>
      </c>
      <c r="N40" s="194">
        <v>215429</v>
      </c>
      <c r="O40" s="24"/>
    </row>
    <row r="41" spans="1:15" ht="15">
      <c r="A41">
        <v>27</v>
      </c>
      <c r="B41" s="87">
        <v>135916</v>
      </c>
      <c r="C41" s="87">
        <v>192230</v>
      </c>
      <c r="D41" s="87">
        <v>143181</v>
      </c>
      <c r="E41" s="87">
        <v>172059</v>
      </c>
      <c r="F41" s="87">
        <v>205920</v>
      </c>
      <c r="G41" s="24"/>
      <c r="H41" s="23">
        <v>27</v>
      </c>
      <c r="I41" s="194">
        <v>148619</v>
      </c>
      <c r="J41" s="194">
        <v>224059</v>
      </c>
      <c r="K41" s="194">
        <v>187248</v>
      </c>
      <c r="L41" s="194">
        <v>156242</v>
      </c>
      <c r="M41" s="194">
        <v>187248</v>
      </c>
      <c r="N41" s="194">
        <v>224059</v>
      </c>
      <c r="O41" s="24"/>
    </row>
    <row r="42" spans="1:15" ht="15">
      <c r="A42">
        <v>28</v>
      </c>
      <c r="B42" s="87">
        <v>141726</v>
      </c>
      <c r="C42" s="87">
        <v>199634</v>
      </c>
      <c r="D42" s="87">
        <v>148696</v>
      </c>
      <c r="E42" s="87">
        <v>178685</v>
      </c>
      <c r="F42" s="87">
        <v>213851</v>
      </c>
      <c r="G42" s="24"/>
      <c r="H42" s="23">
        <v>28</v>
      </c>
      <c r="I42" s="194">
        <v>154956</v>
      </c>
      <c r="J42" s="194">
        <v>232688</v>
      </c>
      <c r="K42" s="194">
        <v>194460</v>
      </c>
      <c r="L42" s="194">
        <v>162260</v>
      </c>
      <c r="M42" s="194">
        <v>194460</v>
      </c>
      <c r="N42" s="194">
        <v>232688</v>
      </c>
      <c r="O42" s="24"/>
    </row>
    <row r="43" spans="1:15" ht="15">
      <c r="A43">
        <v>29</v>
      </c>
      <c r="B43" s="87">
        <v>147536</v>
      </c>
      <c r="C43" s="87">
        <v>207038</v>
      </c>
      <c r="D43" s="87">
        <v>154210</v>
      </c>
      <c r="E43" s="87">
        <v>185312</v>
      </c>
      <c r="F43" s="87">
        <v>221782</v>
      </c>
      <c r="G43" s="24"/>
      <c r="H43" s="23">
        <v>29</v>
      </c>
      <c r="I43" s="194">
        <v>161292</v>
      </c>
      <c r="J43" s="194">
        <v>241318</v>
      </c>
      <c r="K43" s="194">
        <v>201672</v>
      </c>
      <c r="L43" s="194">
        <v>168277</v>
      </c>
      <c r="M43" s="194">
        <v>201672</v>
      </c>
      <c r="N43" s="194">
        <v>241318</v>
      </c>
      <c r="O43" s="24"/>
    </row>
    <row r="44" spans="1:15" ht="15">
      <c r="A44">
        <v>30</v>
      </c>
      <c r="B44" s="87">
        <v>153346</v>
      </c>
      <c r="C44" s="87">
        <v>214442</v>
      </c>
      <c r="D44" s="87">
        <v>159725</v>
      </c>
      <c r="E44" s="87">
        <v>191939</v>
      </c>
      <c r="F44" s="87">
        <v>229714</v>
      </c>
      <c r="G44" s="24"/>
      <c r="H44" s="23">
        <v>30</v>
      </c>
      <c r="I44" s="194">
        <v>167629</v>
      </c>
      <c r="J44" s="194">
        <v>249948</v>
      </c>
      <c r="K44" s="194">
        <v>208884</v>
      </c>
      <c r="L44" s="194">
        <v>174295</v>
      </c>
      <c r="M44" s="194">
        <v>208884</v>
      </c>
      <c r="N44" s="194">
        <v>249948</v>
      </c>
      <c r="O44" s="24"/>
    </row>
    <row r="45" spans="1:15" ht="15">
      <c r="A45">
        <v>31</v>
      </c>
      <c r="B45" s="87">
        <v>159156</v>
      </c>
      <c r="C45" s="87">
        <v>221845</v>
      </c>
      <c r="D45" s="87">
        <v>165240</v>
      </c>
      <c r="E45" s="87">
        <v>198566</v>
      </c>
      <c r="F45" s="87">
        <v>237645</v>
      </c>
      <c r="G45" s="24"/>
      <c r="H45" s="23">
        <v>31</v>
      </c>
      <c r="I45" s="194">
        <v>173966</v>
      </c>
      <c r="J45" s="194">
        <v>258577</v>
      </c>
      <c r="K45" s="194">
        <v>216095</v>
      </c>
      <c r="L45" s="194">
        <v>180313</v>
      </c>
      <c r="M45" s="194">
        <v>216095</v>
      </c>
      <c r="N45" s="194">
        <v>258577</v>
      </c>
      <c r="O45" s="24"/>
    </row>
    <row r="46" spans="1:15" ht="15">
      <c r="A46">
        <v>32</v>
      </c>
      <c r="B46" s="87">
        <v>164966</v>
      </c>
      <c r="C46" s="87">
        <v>229249</v>
      </c>
      <c r="D46" s="87">
        <v>170754</v>
      </c>
      <c r="E46" s="87">
        <v>205193</v>
      </c>
      <c r="F46" s="87">
        <v>245576</v>
      </c>
      <c r="G46" s="24"/>
      <c r="H46" s="23">
        <v>32</v>
      </c>
      <c r="I46" s="194">
        <v>180302</v>
      </c>
      <c r="J46" s="194">
        <v>267207</v>
      </c>
      <c r="K46" s="194">
        <v>223307</v>
      </c>
      <c r="L46" s="194">
        <v>186330</v>
      </c>
      <c r="M46" s="194">
        <v>223307</v>
      </c>
      <c r="N46" s="194">
        <v>267207</v>
      </c>
      <c r="O46" s="24"/>
    </row>
    <row r="47" spans="1:15" ht="15">
      <c r="A47">
        <v>33</v>
      </c>
      <c r="B47" s="87">
        <v>170777</v>
      </c>
      <c r="C47" s="87">
        <v>236653</v>
      </c>
      <c r="D47" s="87">
        <v>176269</v>
      </c>
      <c r="E47" s="87">
        <v>211820</v>
      </c>
      <c r="F47" s="87">
        <v>253507</v>
      </c>
      <c r="G47" s="24"/>
      <c r="H47" s="23">
        <v>33</v>
      </c>
      <c r="I47" s="194">
        <v>186639</v>
      </c>
      <c r="J47" s="194">
        <v>275836</v>
      </c>
      <c r="K47" s="194">
        <v>230519</v>
      </c>
      <c r="L47" s="194">
        <v>192348</v>
      </c>
      <c r="M47" s="194">
        <v>230519</v>
      </c>
      <c r="N47" s="194">
        <v>275836</v>
      </c>
      <c r="O47" s="24"/>
    </row>
    <row r="48" spans="1:15" ht="15">
      <c r="A48">
        <v>34</v>
      </c>
      <c r="B48" s="87">
        <v>176587</v>
      </c>
      <c r="C48" s="87">
        <v>244057</v>
      </c>
      <c r="D48" s="87">
        <v>181784</v>
      </c>
      <c r="E48" s="87">
        <v>218446</v>
      </c>
      <c r="F48" s="87">
        <v>261438</v>
      </c>
      <c r="G48" s="24"/>
      <c r="H48" s="23">
        <v>34</v>
      </c>
      <c r="I48" s="194">
        <v>192976</v>
      </c>
      <c r="J48" s="194">
        <v>284466</v>
      </c>
      <c r="K48" s="194">
        <v>237731</v>
      </c>
      <c r="L48" s="194">
        <v>198366</v>
      </c>
      <c r="M48" s="194">
        <v>237731</v>
      </c>
      <c r="N48" s="194">
        <v>284466</v>
      </c>
      <c r="O48" s="24"/>
    </row>
    <row r="49" spans="1:15" ht="15">
      <c r="A49">
        <v>35</v>
      </c>
      <c r="B49" s="87">
        <v>182397</v>
      </c>
      <c r="C49" s="87">
        <v>251460</v>
      </c>
      <c r="D49" s="87">
        <v>187298</v>
      </c>
      <c r="E49" s="87">
        <v>225073</v>
      </c>
      <c r="F49" s="87">
        <v>269369</v>
      </c>
      <c r="G49" s="24"/>
      <c r="H49" s="23">
        <v>35</v>
      </c>
      <c r="I49" s="194">
        <v>199312</v>
      </c>
      <c r="J49" s="194">
        <v>293095</v>
      </c>
      <c r="K49" s="194">
        <v>244943</v>
      </c>
      <c r="L49" s="194">
        <v>204383</v>
      </c>
      <c r="M49" s="194">
        <v>244943</v>
      </c>
      <c r="N49" s="194">
        <v>293095</v>
      </c>
      <c r="O49" s="24"/>
    </row>
    <row r="50" spans="1:15" ht="15">
      <c r="A50">
        <v>36</v>
      </c>
      <c r="B50" s="87">
        <v>188207</v>
      </c>
      <c r="C50" s="87">
        <v>258864</v>
      </c>
      <c r="D50" s="87">
        <v>192813</v>
      </c>
      <c r="E50" s="87">
        <v>231700</v>
      </c>
      <c r="F50" s="87">
        <v>277300</v>
      </c>
      <c r="G50" s="24"/>
      <c r="H50" s="23">
        <v>36</v>
      </c>
      <c r="I50" s="194">
        <v>205649</v>
      </c>
      <c r="J50" s="194">
        <v>301725</v>
      </c>
      <c r="K50" s="194">
        <v>252155</v>
      </c>
      <c r="L50" s="194">
        <v>210401</v>
      </c>
      <c r="M50" s="194">
        <v>252155</v>
      </c>
      <c r="N50" s="194">
        <v>301725</v>
      </c>
      <c r="O50" s="24"/>
    </row>
    <row r="51" spans="1:15" ht="15">
      <c r="A51">
        <v>37</v>
      </c>
      <c r="B51" s="87">
        <v>194501</v>
      </c>
      <c r="C51" s="87">
        <v>266489</v>
      </c>
      <c r="D51" s="87">
        <v>198493</v>
      </c>
      <c r="E51" s="87">
        <v>238525</v>
      </c>
      <c r="F51" s="87">
        <v>285468</v>
      </c>
      <c r="G51" s="24"/>
      <c r="H51" s="23">
        <v>37</v>
      </c>
      <c r="I51" s="194">
        <v>212501</v>
      </c>
      <c r="J51" s="194">
        <v>310613</v>
      </c>
      <c r="K51" s="194">
        <v>259583</v>
      </c>
      <c r="L51" s="194">
        <v>216599</v>
      </c>
      <c r="M51" s="194">
        <v>259583</v>
      </c>
      <c r="N51" s="194">
        <v>310613</v>
      </c>
      <c r="O51" s="24"/>
    </row>
    <row r="52" spans="1:15" ht="15">
      <c r="A52">
        <v>38</v>
      </c>
      <c r="B52" s="87">
        <v>200795</v>
      </c>
      <c r="C52" s="87">
        <v>274115</v>
      </c>
      <c r="D52" s="87">
        <v>204172</v>
      </c>
      <c r="E52" s="87">
        <v>245350</v>
      </c>
      <c r="F52" s="87">
        <v>293637</v>
      </c>
      <c r="G52" s="24"/>
      <c r="H52" s="23">
        <v>38</v>
      </c>
      <c r="I52" s="194">
        <v>219353</v>
      </c>
      <c r="J52" s="194">
        <v>319501</v>
      </c>
      <c r="K52" s="194">
        <v>267010</v>
      </c>
      <c r="L52" s="194">
        <v>222797</v>
      </c>
      <c r="M52" s="194">
        <v>267010</v>
      </c>
      <c r="N52" s="194">
        <v>319501</v>
      </c>
      <c r="O52" s="24"/>
    </row>
    <row r="53" spans="1:15" ht="15">
      <c r="A53">
        <v>39</v>
      </c>
      <c r="B53" s="87">
        <v>207090</v>
      </c>
      <c r="C53" s="87">
        <v>281740</v>
      </c>
      <c r="D53" s="87">
        <v>209852</v>
      </c>
      <c r="E53" s="87">
        <v>252176</v>
      </c>
      <c r="F53" s="87">
        <v>301805</v>
      </c>
      <c r="G53" s="24"/>
      <c r="H53" s="23">
        <v>39</v>
      </c>
      <c r="I53" s="194">
        <v>226206</v>
      </c>
      <c r="J53" s="194">
        <v>328389</v>
      </c>
      <c r="K53" s="194">
        <v>274438</v>
      </c>
      <c r="L53" s="194">
        <v>228995</v>
      </c>
      <c r="M53" s="194">
        <v>274438</v>
      </c>
      <c r="N53" s="194">
        <v>328389</v>
      </c>
      <c r="O53" s="24"/>
    </row>
    <row r="54" spans="1:15" ht="15">
      <c r="A54">
        <v>40</v>
      </c>
      <c r="B54" s="87">
        <v>213384</v>
      </c>
      <c r="C54" s="87">
        <v>289366</v>
      </c>
      <c r="D54" s="87">
        <v>215532</v>
      </c>
      <c r="E54" s="87">
        <v>259001</v>
      </c>
      <c r="F54" s="87">
        <v>309974</v>
      </c>
      <c r="G54" s="24"/>
      <c r="H54" s="23">
        <v>40</v>
      </c>
      <c r="I54" s="194">
        <v>233058</v>
      </c>
      <c r="J54" s="194">
        <v>337277</v>
      </c>
      <c r="K54" s="194">
        <v>281866</v>
      </c>
      <c r="L54" s="194">
        <v>235192</v>
      </c>
      <c r="M54" s="194">
        <v>281866</v>
      </c>
      <c r="N54" s="194">
        <v>337277</v>
      </c>
      <c r="O54" s="24"/>
    </row>
    <row r="55" spans="1:15" ht="15">
      <c r="A55">
        <v>41</v>
      </c>
      <c r="B55" s="87">
        <v>219678</v>
      </c>
      <c r="C55" s="87">
        <v>296991</v>
      </c>
      <c r="D55" s="87">
        <v>221211</v>
      </c>
      <c r="E55" s="87">
        <v>265826</v>
      </c>
      <c r="F55" s="87">
        <v>318142</v>
      </c>
      <c r="G55" s="24"/>
      <c r="H55" s="23">
        <v>41</v>
      </c>
      <c r="I55" s="194">
        <v>239910</v>
      </c>
      <c r="J55" s="194">
        <v>346165</v>
      </c>
      <c r="K55" s="194">
        <v>289293</v>
      </c>
      <c r="L55" s="194">
        <v>241390</v>
      </c>
      <c r="M55" s="194">
        <v>289293</v>
      </c>
      <c r="N55" s="194">
        <v>346165</v>
      </c>
      <c r="O55" s="24"/>
    </row>
    <row r="56" spans="1:15" ht="15">
      <c r="A56">
        <v>42</v>
      </c>
      <c r="B56" s="87">
        <v>225972</v>
      </c>
      <c r="C56" s="87">
        <v>304617</v>
      </c>
      <c r="D56" s="87">
        <v>226891</v>
      </c>
      <c r="E56" s="87">
        <v>272651</v>
      </c>
      <c r="F56" s="87">
        <v>326311</v>
      </c>
      <c r="G56" s="24"/>
      <c r="H56" s="23">
        <v>42</v>
      </c>
      <c r="I56" s="194">
        <v>246762</v>
      </c>
      <c r="J56" s="194">
        <v>355053</v>
      </c>
      <c r="K56" s="194">
        <v>296721</v>
      </c>
      <c r="L56" s="194">
        <v>247588</v>
      </c>
      <c r="M56" s="194">
        <v>296721</v>
      </c>
      <c r="N56" s="194">
        <v>355053</v>
      </c>
      <c r="O56" s="24"/>
    </row>
    <row r="57" spans="1:15" ht="15">
      <c r="A57">
        <v>43</v>
      </c>
      <c r="B57" s="87">
        <v>232266</v>
      </c>
      <c r="C57" s="87">
        <v>312242</v>
      </c>
      <c r="D57" s="87">
        <v>232571</v>
      </c>
      <c r="E57" s="87">
        <v>279476</v>
      </c>
      <c r="F57" s="87">
        <v>334479</v>
      </c>
      <c r="G57" s="24"/>
      <c r="H57" s="23">
        <v>43</v>
      </c>
      <c r="I57" s="194">
        <v>253614</v>
      </c>
      <c r="J57" s="194">
        <v>363940</v>
      </c>
      <c r="K57" s="194">
        <v>304149</v>
      </c>
      <c r="L57" s="194">
        <v>253786</v>
      </c>
      <c r="M57" s="194">
        <v>304149</v>
      </c>
      <c r="N57" s="194">
        <v>363940</v>
      </c>
      <c r="O57" s="24"/>
    </row>
    <row r="58" spans="1:15" ht="15">
      <c r="A58">
        <v>44</v>
      </c>
      <c r="B58" s="87">
        <v>238560</v>
      </c>
      <c r="C58" s="87">
        <v>319867</v>
      </c>
      <c r="D58" s="87">
        <v>238250</v>
      </c>
      <c r="E58" s="87">
        <v>286301</v>
      </c>
      <c r="F58" s="87">
        <v>342647</v>
      </c>
      <c r="G58" s="24"/>
      <c r="H58" s="23">
        <v>44</v>
      </c>
      <c r="I58" s="194">
        <v>260466</v>
      </c>
      <c r="J58" s="194">
        <v>372828</v>
      </c>
      <c r="K58" s="194">
        <v>311576</v>
      </c>
      <c r="L58" s="194">
        <v>259984</v>
      </c>
      <c r="M58" s="194">
        <v>311576</v>
      </c>
      <c r="N58" s="194">
        <v>372828</v>
      </c>
      <c r="O58" s="24"/>
    </row>
    <row r="59" spans="1:15" ht="15">
      <c r="A59">
        <v>45</v>
      </c>
      <c r="B59" s="87">
        <v>244855</v>
      </c>
      <c r="C59" s="87">
        <v>327463</v>
      </c>
      <c r="D59" s="87">
        <v>243930</v>
      </c>
      <c r="E59" s="87">
        <v>293127</v>
      </c>
      <c r="F59" s="87">
        <v>350816</v>
      </c>
      <c r="G59" s="24"/>
      <c r="H59" s="23">
        <v>45</v>
      </c>
      <c r="I59" s="194">
        <v>267319</v>
      </c>
      <c r="J59" s="194">
        <v>381716</v>
      </c>
      <c r="K59" s="194">
        <v>319004</v>
      </c>
      <c r="L59" s="194">
        <v>266182</v>
      </c>
      <c r="M59" s="194">
        <v>319004</v>
      </c>
      <c r="N59" s="194">
        <v>381716</v>
      </c>
      <c r="O59" s="24"/>
    </row>
    <row r="60" spans="1:15" ht="15">
      <c r="A60">
        <v>46</v>
      </c>
      <c r="B60" s="87">
        <v>251149</v>
      </c>
      <c r="C60" s="87">
        <v>335118</v>
      </c>
      <c r="D60" s="87">
        <v>249610</v>
      </c>
      <c r="E60" s="87">
        <v>299952</v>
      </c>
      <c r="F60" s="87">
        <v>358984</v>
      </c>
      <c r="G60" s="24"/>
      <c r="H60" s="23">
        <v>46</v>
      </c>
      <c r="I60" s="194">
        <v>274171</v>
      </c>
      <c r="J60" s="194">
        <v>390604</v>
      </c>
      <c r="K60" s="194">
        <v>326432</v>
      </c>
      <c r="L60" s="194">
        <v>272379</v>
      </c>
      <c r="M60" s="194">
        <v>326432</v>
      </c>
      <c r="N60" s="194">
        <v>390604</v>
      </c>
      <c r="O60" s="24"/>
    </row>
    <row r="61" spans="1:15" ht="15">
      <c r="A61">
        <v>47</v>
      </c>
      <c r="B61" s="87">
        <v>257443</v>
      </c>
      <c r="C61" s="87">
        <v>342744</v>
      </c>
      <c r="D61" s="87">
        <v>255289</v>
      </c>
      <c r="E61" s="87">
        <v>306777</v>
      </c>
      <c r="F61" s="87">
        <v>367153</v>
      </c>
      <c r="G61" s="24"/>
      <c r="H61" s="23">
        <v>47</v>
      </c>
      <c r="I61" s="194">
        <v>281023</v>
      </c>
      <c r="J61" s="194">
        <v>399492</v>
      </c>
      <c r="K61" s="194">
        <v>333859</v>
      </c>
      <c r="L61" s="194">
        <v>278577</v>
      </c>
      <c r="M61" s="194">
        <v>333859</v>
      </c>
      <c r="N61" s="194">
        <v>399492</v>
      </c>
      <c r="O61" s="24"/>
    </row>
    <row r="62" spans="1:15" ht="15">
      <c r="A62">
        <v>48</v>
      </c>
      <c r="B62" s="87">
        <v>263737</v>
      </c>
      <c r="C62" s="87">
        <v>350369</v>
      </c>
      <c r="D62" s="87">
        <v>260969</v>
      </c>
      <c r="E62" s="87">
        <v>313602</v>
      </c>
      <c r="F62" s="87">
        <v>375321</v>
      </c>
      <c r="G62" s="24"/>
      <c r="H62" s="23">
        <v>48</v>
      </c>
      <c r="I62" s="194">
        <v>287875</v>
      </c>
      <c r="J62" s="194">
        <v>408380</v>
      </c>
      <c r="K62" s="194">
        <v>341287</v>
      </c>
      <c r="L62" s="194">
        <v>284775</v>
      </c>
      <c r="M62" s="194">
        <v>341287</v>
      </c>
      <c r="N62" s="194">
        <v>408380</v>
      </c>
      <c r="O62" s="24"/>
    </row>
    <row r="63" spans="1:15" ht="15">
      <c r="A63">
        <v>49</v>
      </c>
      <c r="B63" s="87">
        <v>270154</v>
      </c>
      <c r="C63" s="87">
        <v>358223</v>
      </c>
      <c r="D63" s="87">
        <v>266819</v>
      </c>
      <c r="E63" s="87">
        <v>320632</v>
      </c>
      <c r="F63" s="87">
        <v>383734</v>
      </c>
      <c r="G63" s="24"/>
      <c r="H63" s="23">
        <v>49</v>
      </c>
      <c r="I63" s="194">
        <v>294863</v>
      </c>
      <c r="J63" s="194">
        <v>417534</v>
      </c>
      <c r="K63" s="194">
        <v>348937</v>
      </c>
      <c r="L63" s="194">
        <v>291158</v>
      </c>
      <c r="M63" s="194">
        <v>348937</v>
      </c>
      <c r="N63" s="194">
        <v>417534</v>
      </c>
      <c r="O63" s="24"/>
    </row>
    <row r="64" spans="1:15" ht="15">
      <c r="A64">
        <v>50</v>
      </c>
      <c r="B64" s="87">
        <v>276571</v>
      </c>
      <c r="C64" s="87">
        <v>366076</v>
      </c>
      <c r="D64" s="87">
        <v>272669</v>
      </c>
      <c r="E64" s="87">
        <v>327661</v>
      </c>
      <c r="F64" s="87">
        <v>392147</v>
      </c>
      <c r="G64" s="24"/>
      <c r="H64" s="23">
        <v>50</v>
      </c>
      <c r="I64" s="194">
        <v>301851</v>
      </c>
      <c r="J64" s="194">
        <v>426688</v>
      </c>
      <c r="K64" s="194">
        <v>356587</v>
      </c>
      <c r="L64" s="194">
        <v>297542</v>
      </c>
      <c r="M64" s="194">
        <v>356587</v>
      </c>
      <c r="N64" s="194">
        <v>426688</v>
      </c>
      <c r="O64" s="24"/>
    </row>
    <row r="65" spans="1:15" ht="15">
      <c r="A65">
        <v>51</v>
      </c>
      <c r="B65" s="87">
        <v>282988</v>
      </c>
      <c r="C65" s="87">
        <v>373930</v>
      </c>
      <c r="D65" s="87">
        <v>278518</v>
      </c>
      <c r="E65" s="87">
        <v>334691</v>
      </c>
      <c r="F65" s="87">
        <v>400560</v>
      </c>
      <c r="G65" s="24"/>
      <c r="H65" s="23">
        <v>51</v>
      </c>
      <c r="I65" s="194">
        <v>308839</v>
      </c>
      <c r="J65" s="194">
        <v>435842</v>
      </c>
      <c r="K65" s="194">
        <v>364237</v>
      </c>
      <c r="L65" s="194">
        <v>303925</v>
      </c>
      <c r="M65" s="194">
        <v>364237</v>
      </c>
      <c r="N65" s="194">
        <v>435842</v>
      </c>
      <c r="O65" s="24"/>
    </row>
    <row r="66" spans="1:15" ht="15">
      <c r="A66">
        <v>52</v>
      </c>
      <c r="B66" s="87">
        <v>289404</v>
      </c>
      <c r="C66" s="87">
        <v>381783</v>
      </c>
      <c r="D66" s="87">
        <v>284368</v>
      </c>
      <c r="E66" s="87">
        <v>341720</v>
      </c>
      <c r="F66" s="87">
        <v>408973</v>
      </c>
      <c r="G66" s="24"/>
      <c r="H66" s="23">
        <v>52</v>
      </c>
      <c r="I66" s="194">
        <v>315827</v>
      </c>
      <c r="J66" s="194">
        <v>444996</v>
      </c>
      <c r="K66" s="194">
        <v>371887</v>
      </c>
      <c r="L66" s="194">
        <v>310308</v>
      </c>
      <c r="M66" s="194">
        <v>371887</v>
      </c>
      <c r="N66" s="194">
        <v>444996</v>
      </c>
      <c r="O66" s="24"/>
    </row>
    <row r="67" spans="1:15" ht="15">
      <c r="A67">
        <v>53</v>
      </c>
      <c r="B67" s="87">
        <v>295821</v>
      </c>
      <c r="C67" s="87">
        <v>389637</v>
      </c>
      <c r="D67" s="87">
        <v>290218</v>
      </c>
      <c r="E67" s="87">
        <v>348750</v>
      </c>
      <c r="F67" s="87">
        <v>417386</v>
      </c>
      <c r="G67" s="24"/>
      <c r="H67" s="23">
        <v>53</v>
      </c>
      <c r="I67" s="194">
        <v>322815</v>
      </c>
      <c r="J67" s="194">
        <v>454150</v>
      </c>
      <c r="K67" s="194">
        <v>379537</v>
      </c>
      <c r="L67" s="194">
        <v>316692</v>
      </c>
      <c r="M67" s="194">
        <v>379537</v>
      </c>
      <c r="N67" s="194">
        <v>454150</v>
      </c>
      <c r="O67" s="24"/>
    </row>
    <row r="68" spans="1:15" ht="15">
      <c r="A68">
        <v>54</v>
      </c>
      <c r="B68" s="87">
        <v>302238</v>
      </c>
      <c r="C68" s="87">
        <v>397490</v>
      </c>
      <c r="D68" s="87">
        <v>296068</v>
      </c>
      <c r="E68" s="87">
        <v>355779</v>
      </c>
      <c r="F68" s="87">
        <v>425799</v>
      </c>
      <c r="G68" s="24"/>
      <c r="H68" s="23">
        <v>54</v>
      </c>
      <c r="I68" s="194">
        <v>329803</v>
      </c>
      <c r="J68" s="194">
        <v>463304</v>
      </c>
      <c r="K68" s="194">
        <v>387187</v>
      </c>
      <c r="L68" s="194">
        <v>323075</v>
      </c>
      <c r="M68" s="194">
        <v>387187</v>
      </c>
      <c r="N68" s="194">
        <v>463304</v>
      </c>
      <c r="O68" s="24"/>
    </row>
    <row r="69" spans="1:15" ht="15">
      <c r="A69">
        <v>55</v>
      </c>
      <c r="B69" s="87">
        <v>308655</v>
      </c>
      <c r="C69" s="87">
        <v>405344</v>
      </c>
      <c r="D69" s="87">
        <v>301917</v>
      </c>
      <c r="E69" s="87">
        <v>362809</v>
      </c>
      <c r="F69" s="87">
        <v>434211</v>
      </c>
      <c r="G69" s="24"/>
      <c r="H69" s="23">
        <v>55</v>
      </c>
      <c r="I69" s="194">
        <v>336791</v>
      </c>
      <c r="J69" s="194">
        <v>472457</v>
      </c>
      <c r="K69" s="194">
        <v>394837</v>
      </c>
      <c r="L69" s="194">
        <v>329458</v>
      </c>
      <c r="M69" s="194">
        <v>394837</v>
      </c>
      <c r="N69" s="194">
        <v>472457</v>
      </c>
      <c r="O69" s="24"/>
    </row>
    <row r="70" spans="1:15" ht="15">
      <c r="A70">
        <v>56</v>
      </c>
      <c r="B70" s="87">
        <v>315072</v>
      </c>
      <c r="C70" s="87">
        <v>413197</v>
      </c>
      <c r="D70" s="87">
        <v>307767</v>
      </c>
      <c r="E70" s="87">
        <v>369838</v>
      </c>
      <c r="F70" s="87">
        <v>442624</v>
      </c>
      <c r="G70" s="24"/>
      <c r="H70" s="23">
        <v>56</v>
      </c>
      <c r="I70" s="194">
        <v>343779</v>
      </c>
      <c r="J70" s="194">
        <v>481611</v>
      </c>
      <c r="K70" s="194">
        <v>402487</v>
      </c>
      <c r="L70" s="194">
        <v>335842</v>
      </c>
      <c r="M70" s="194">
        <v>402487</v>
      </c>
      <c r="N70" s="194">
        <v>481611</v>
      </c>
      <c r="O70" s="24"/>
    </row>
    <row r="71" spans="1:15" ht="15">
      <c r="A71">
        <v>57</v>
      </c>
      <c r="B71" s="87">
        <v>321489</v>
      </c>
      <c r="C71" s="87">
        <v>421051</v>
      </c>
      <c r="D71" s="87">
        <v>313617</v>
      </c>
      <c r="E71" s="87">
        <v>376868</v>
      </c>
      <c r="F71" s="87">
        <v>451037</v>
      </c>
      <c r="G71" s="24"/>
      <c r="H71" s="23">
        <v>57</v>
      </c>
      <c r="I71" s="194">
        <v>350767</v>
      </c>
      <c r="J71" s="194">
        <v>490765</v>
      </c>
      <c r="K71" s="194">
        <v>410137</v>
      </c>
      <c r="L71" s="194">
        <v>342225</v>
      </c>
      <c r="M71" s="194">
        <v>410137</v>
      </c>
      <c r="N71" s="194">
        <v>490765</v>
      </c>
      <c r="O71" s="24"/>
    </row>
    <row r="72" spans="1:15" ht="15">
      <c r="A72">
        <v>58</v>
      </c>
      <c r="B72" s="87">
        <v>327905</v>
      </c>
      <c r="C72" s="87">
        <v>428904</v>
      </c>
      <c r="D72" s="87">
        <v>319467</v>
      </c>
      <c r="E72" s="87">
        <v>383897</v>
      </c>
      <c r="F72" s="87">
        <v>459450</v>
      </c>
      <c r="G72" s="24"/>
      <c r="H72" s="23">
        <v>58</v>
      </c>
      <c r="I72" s="194">
        <v>357755</v>
      </c>
      <c r="J72" s="194">
        <v>499919</v>
      </c>
      <c r="K72" s="194">
        <v>417787</v>
      </c>
      <c r="L72" s="194">
        <v>348608</v>
      </c>
      <c r="M72" s="194">
        <v>417787</v>
      </c>
      <c r="N72" s="194">
        <v>499919</v>
      </c>
      <c r="O72" s="24"/>
    </row>
    <row r="73" spans="1:15" ht="15">
      <c r="A73">
        <v>59</v>
      </c>
      <c r="B73" s="87">
        <v>334322</v>
      </c>
      <c r="C73" s="87">
        <v>436758</v>
      </c>
      <c r="D73" s="87">
        <v>325316</v>
      </c>
      <c r="E73" s="87">
        <v>390927</v>
      </c>
      <c r="F73" s="87">
        <v>467863</v>
      </c>
      <c r="G73" s="24"/>
      <c r="H73" s="23">
        <v>59</v>
      </c>
      <c r="I73" s="194">
        <v>364743</v>
      </c>
      <c r="J73" s="194">
        <v>509073</v>
      </c>
      <c r="K73" s="194">
        <v>425437</v>
      </c>
      <c r="L73" s="194">
        <v>354992</v>
      </c>
      <c r="M73" s="194">
        <v>425437</v>
      </c>
      <c r="N73" s="194">
        <v>509073</v>
      </c>
      <c r="O73" s="24"/>
    </row>
    <row r="74" spans="1:15" ht="15">
      <c r="A74">
        <v>60</v>
      </c>
      <c r="B74" s="87">
        <v>340739</v>
      </c>
      <c r="C74" s="87">
        <v>444611</v>
      </c>
      <c r="D74" s="87">
        <v>331166</v>
      </c>
      <c r="E74" s="87">
        <v>397956</v>
      </c>
      <c r="F74" s="87">
        <v>476276</v>
      </c>
      <c r="G74" s="24"/>
      <c r="H74" s="23">
        <v>60</v>
      </c>
      <c r="I74" s="194">
        <v>371731</v>
      </c>
      <c r="J74" s="194">
        <v>518227</v>
      </c>
      <c r="K74" s="194">
        <v>433087</v>
      </c>
      <c r="L74" s="194">
        <v>361375</v>
      </c>
      <c r="M74" s="194">
        <v>433087</v>
      </c>
      <c r="N74" s="194">
        <v>518227</v>
      </c>
      <c r="O74" s="24"/>
    </row>
    <row r="75" spans="1:15" ht="15">
      <c r="A75">
        <v>61</v>
      </c>
      <c r="B75" s="87">
        <v>347348</v>
      </c>
      <c r="C75" s="87">
        <v>452700</v>
      </c>
      <c r="D75" s="87">
        <v>337191</v>
      </c>
      <c r="E75" s="87">
        <v>405196</v>
      </c>
      <c r="F75" s="87">
        <v>484941</v>
      </c>
      <c r="G75" s="24"/>
      <c r="H75" s="23">
        <v>61</v>
      </c>
      <c r="I75" s="194">
        <v>378928</v>
      </c>
      <c r="J75" s="194">
        <v>527655</v>
      </c>
      <c r="K75" s="194">
        <v>440966</v>
      </c>
      <c r="L75" s="194">
        <v>367949</v>
      </c>
      <c r="M75" s="194">
        <v>440966</v>
      </c>
      <c r="N75" s="194">
        <v>527655</v>
      </c>
      <c r="O75" s="24"/>
    </row>
    <row r="76" spans="1:15" ht="15">
      <c r="A76">
        <v>62</v>
      </c>
      <c r="B76" s="87">
        <v>353957</v>
      </c>
      <c r="C76" s="87">
        <v>460788</v>
      </c>
      <c r="D76" s="87">
        <v>343215</v>
      </c>
      <c r="E76" s="87">
        <v>412436</v>
      </c>
      <c r="F76" s="87">
        <v>493605</v>
      </c>
      <c r="G76" s="24"/>
      <c r="H76" s="23">
        <v>62</v>
      </c>
      <c r="I76" s="194">
        <v>386125</v>
      </c>
      <c r="J76" s="194">
        <v>537083</v>
      </c>
      <c r="K76" s="194">
        <v>448845</v>
      </c>
      <c r="L76" s="194">
        <v>374524</v>
      </c>
      <c r="M76" s="194">
        <v>448845</v>
      </c>
      <c r="N76" s="194">
        <v>537083</v>
      </c>
      <c r="O76" s="24"/>
    </row>
    <row r="77" spans="1:15" ht="15">
      <c r="A77">
        <v>63</v>
      </c>
      <c r="B77" s="87">
        <v>360565</v>
      </c>
      <c r="C77" s="87">
        <v>468877</v>
      </c>
      <c r="D77" s="87">
        <v>349240</v>
      </c>
      <c r="E77" s="87">
        <v>419675</v>
      </c>
      <c r="F77" s="87">
        <v>502270</v>
      </c>
      <c r="G77" s="24"/>
      <c r="H77" s="23">
        <v>63</v>
      </c>
      <c r="I77" s="194">
        <v>393322</v>
      </c>
      <c r="J77" s="194">
        <v>546511</v>
      </c>
      <c r="K77" s="194">
        <v>456724</v>
      </c>
      <c r="L77" s="194">
        <v>381098</v>
      </c>
      <c r="M77" s="194">
        <v>456724</v>
      </c>
      <c r="N77" s="194">
        <v>546511</v>
      </c>
      <c r="O77" s="24"/>
    </row>
    <row r="78" spans="1:15" ht="15">
      <c r="A78">
        <v>64</v>
      </c>
      <c r="B78" s="87">
        <v>367174</v>
      </c>
      <c r="C78" s="87">
        <v>476965</v>
      </c>
      <c r="D78" s="87">
        <v>355265</v>
      </c>
      <c r="E78" s="87">
        <v>426915</v>
      </c>
      <c r="F78" s="87">
        <v>510934</v>
      </c>
      <c r="G78" s="24"/>
      <c r="H78" s="23">
        <v>64</v>
      </c>
      <c r="I78" s="194">
        <v>400519</v>
      </c>
      <c r="J78" s="194">
        <v>555938</v>
      </c>
      <c r="K78" s="194">
        <v>464603</v>
      </c>
      <c r="L78" s="194">
        <v>387672</v>
      </c>
      <c r="M78" s="194">
        <v>464603</v>
      </c>
      <c r="N78" s="194">
        <v>555938</v>
      </c>
      <c r="O78" s="24"/>
    </row>
    <row r="79" spans="1:15" ht="15">
      <c r="A79">
        <v>65</v>
      </c>
      <c r="B79" s="87">
        <v>373783</v>
      </c>
      <c r="C79" s="87">
        <v>485054</v>
      </c>
      <c r="D79" s="87">
        <v>361289</v>
      </c>
      <c r="E79" s="87">
        <v>434155</v>
      </c>
      <c r="F79" s="87">
        <v>519599</v>
      </c>
      <c r="G79" s="24"/>
      <c r="H79" s="23">
        <v>65</v>
      </c>
      <c r="I79" s="194">
        <v>407716</v>
      </c>
      <c r="J79" s="194">
        <v>565366</v>
      </c>
      <c r="K79" s="194">
        <v>472482</v>
      </c>
      <c r="L79" s="194">
        <v>394246</v>
      </c>
      <c r="M79" s="194">
        <v>472482</v>
      </c>
      <c r="N79" s="194">
        <v>565366</v>
      </c>
      <c r="O79" s="24"/>
    </row>
    <row r="80" spans="1:15" ht="15">
      <c r="A80">
        <v>66</v>
      </c>
      <c r="B80" s="87">
        <v>380392</v>
      </c>
      <c r="C80" s="87">
        <v>493143</v>
      </c>
      <c r="D80" s="87">
        <v>367314</v>
      </c>
      <c r="E80" s="87">
        <v>441395</v>
      </c>
      <c r="F80" s="87">
        <v>528264</v>
      </c>
      <c r="G80" s="24"/>
      <c r="H80" s="23">
        <v>66</v>
      </c>
      <c r="I80" s="194">
        <v>414914</v>
      </c>
      <c r="J80" s="194">
        <v>574794</v>
      </c>
      <c r="K80" s="194">
        <v>480361</v>
      </c>
      <c r="L80" s="194">
        <v>400821</v>
      </c>
      <c r="M80" s="194">
        <v>480361</v>
      </c>
      <c r="N80" s="194">
        <v>574794</v>
      </c>
      <c r="O80" s="24"/>
    </row>
    <row r="81" spans="1:15" ht="15">
      <c r="A81">
        <v>67</v>
      </c>
      <c r="B81" s="87">
        <v>387000</v>
      </c>
      <c r="C81" s="87">
        <v>501231</v>
      </c>
      <c r="D81" s="87">
        <v>373339</v>
      </c>
      <c r="E81" s="87">
        <v>448634</v>
      </c>
      <c r="F81" s="87">
        <v>536928</v>
      </c>
      <c r="G81" s="24"/>
      <c r="H81" s="23">
        <v>67</v>
      </c>
      <c r="I81" s="194">
        <v>422111</v>
      </c>
      <c r="J81" s="194">
        <v>584222</v>
      </c>
      <c r="K81" s="194">
        <v>488239</v>
      </c>
      <c r="L81" s="194">
        <v>407395</v>
      </c>
      <c r="M81" s="194">
        <v>488239</v>
      </c>
      <c r="N81" s="194">
        <v>584222</v>
      </c>
      <c r="O81" s="24"/>
    </row>
    <row r="82" spans="1:15" ht="15">
      <c r="A82">
        <v>68</v>
      </c>
      <c r="B82" s="87">
        <v>393609</v>
      </c>
      <c r="C82" s="87">
        <v>509320</v>
      </c>
      <c r="D82" s="87">
        <v>379363</v>
      </c>
      <c r="E82" s="87">
        <v>455874</v>
      </c>
      <c r="F82" s="87">
        <v>545593</v>
      </c>
      <c r="G82" s="24"/>
      <c r="H82" s="23">
        <v>68</v>
      </c>
      <c r="I82" s="194">
        <v>429308</v>
      </c>
      <c r="J82" s="194">
        <v>593650</v>
      </c>
      <c r="K82" s="194">
        <v>496118</v>
      </c>
      <c r="L82" s="194">
        <v>413969</v>
      </c>
      <c r="M82" s="194">
        <v>496118</v>
      </c>
      <c r="N82" s="194">
        <v>593650</v>
      </c>
      <c r="O82" s="24"/>
    </row>
    <row r="83" spans="1:15" ht="15">
      <c r="A83">
        <v>69</v>
      </c>
      <c r="B83" s="87">
        <v>400218</v>
      </c>
      <c r="C83" s="87">
        <v>517408</v>
      </c>
      <c r="D83" s="87">
        <v>385388</v>
      </c>
      <c r="E83" s="87">
        <v>463114</v>
      </c>
      <c r="F83" s="87">
        <v>554257</v>
      </c>
      <c r="G83" s="24"/>
      <c r="H83" s="23">
        <v>69</v>
      </c>
      <c r="I83" s="194">
        <v>436505</v>
      </c>
      <c r="J83" s="194">
        <v>603078</v>
      </c>
      <c r="K83" s="194">
        <v>503997</v>
      </c>
      <c r="L83" s="194">
        <v>420543</v>
      </c>
      <c r="M83" s="194">
        <v>503997</v>
      </c>
      <c r="N83" s="194">
        <v>603078</v>
      </c>
      <c r="O83" s="24"/>
    </row>
    <row r="84" spans="1:15" ht="15">
      <c r="A84">
        <v>70</v>
      </c>
      <c r="B84" s="87">
        <v>406827</v>
      </c>
      <c r="C84" s="87">
        <v>525497</v>
      </c>
      <c r="D84" s="87">
        <v>391413</v>
      </c>
      <c r="E84" s="87">
        <v>470354</v>
      </c>
      <c r="F84" s="87">
        <v>562922</v>
      </c>
      <c r="G84" s="24"/>
      <c r="H84" s="23">
        <v>70</v>
      </c>
      <c r="I84" s="194">
        <v>443702</v>
      </c>
      <c r="J84" s="194">
        <v>612505</v>
      </c>
      <c r="K84" s="194">
        <v>511876</v>
      </c>
      <c r="L84" s="194">
        <v>427118</v>
      </c>
      <c r="M84" s="194">
        <v>511876</v>
      </c>
      <c r="N84" s="194">
        <v>612505</v>
      </c>
      <c r="O84" s="24"/>
    </row>
    <row r="85" spans="1:15" ht="15">
      <c r="A85">
        <v>71</v>
      </c>
      <c r="B85" s="87">
        <v>413435</v>
      </c>
      <c r="C85" s="87">
        <v>533585</v>
      </c>
      <c r="D85" s="87">
        <v>397437</v>
      </c>
      <c r="E85" s="87">
        <v>477593</v>
      </c>
      <c r="F85" s="87">
        <v>571586</v>
      </c>
      <c r="G85" s="24"/>
      <c r="H85" s="23">
        <v>71</v>
      </c>
      <c r="I85" s="194">
        <v>450899</v>
      </c>
      <c r="J85" s="194">
        <v>621933</v>
      </c>
      <c r="K85" s="194">
        <v>519755</v>
      </c>
      <c r="L85" s="194">
        <v>433692</v>
      </c>
      <c r="M85" s="194">
        <v>519755</v>
      </c>
      <c r="N85" s="194">
        <v>621933</v>
      </c>
      <c r="O85" s="24"/>
    </row>
    <row r="86" spans="1:15" ht="15">
      <c r="A86">
        <v>72</v>
      </c>
      <c r="B86" s="87">
        <v>420044</v>
      </c>
      <c r="C86" s="87">
        <v>541674</v>
      </c>
      <c r="D86" s="87">
        <v>403462</v>
      </c>
      <c r="E86" s="87">
        <v>484833</v>
      </c>
      <c r="F86" s="87">
        <v>580251</v>
      </c>
      <c r="G86" s="24"/>
      <c r="H86" s="23">
        <v>72</v>
      </c>
      <c r="I86" s="194">
        <v>458096</v>
      </c>
      <c r="J86" s="194">
        <v>631361</v>
      </c>
      <c r="K86" s="194">
        <v>527634</v>
      </c>
      <c r="L86" s="194">
        <v>440266</v>
      </c>
      <c r="M86" s="194">
        <v>527634</v>
      </c>
      <c r="N86" s="194">
        <v>631361</v>
      </c>
      <c r="O86" s="24"/>
    </row>
    <row r="87" spans="1:15" ht="15">
      <c r="A87">
        <v>73</v>
      </c>
      <c r="B87" s="87">
        <v>426851</v>
      </c>
      <c r="C87" s="87">
        <v>550005</v>
      </c>
      <c r="D87" s="87">
        <v>409667</v>
      </c>
      <c r="E87" s="87">
        <v>192289</v>
      </c>
      <c r="F87" s="87">
        <v>589175</v>
      </c>
      <c r="G87" s="24"/>
      <c r="H87" s="23">
        <v>73</v>
      </c>
      <c r="I87" s="194">
        <v>465508</v>
      </c>
      <c r="J87" s="194">
        <v>641071</v>
      </c>
      <c r="K87" s="194">
        <v>535749</v>
      </c>
      <c r="L87" s="194">
        <v>447037</v>
      </c>
      <c r="M87" s="194">
        <v>535749</v>
      </c>
      <c r="N87" s="194">
        <v>641071</v>
      </c>
      <c r="O87" s="24"/>
    </row>
    <row r="88" spans="1:15" ht="15">
      <c r="A88">
        <v>74</v>
      </c>
      <c r="B88" s="87">
        <v>433657</v>
      </c>
      <c r="C88" s="87">
        <v>558335</v>
      </c>
      <c r="D88" s="87">
        <v>415872</v>
      </c>
      <c r="E88" s="87">
        <v>499746</v>
      </c>
      <c r="F88" s="87">
        <v>598099</v>
      </c>
      <c r="G88" s="24"/>
      <c r="H88" s="23">
        <v>74</v>
      </c>
      <c r="I88" s="194">
        <v>472921</v>
      </c>
      <c r="J88" s="194">
        <v>650781</v>
      </c>
      <c r="K88" s="194">
        <v>543863</v>
      </c>
      <c r="L88" s="194">
        <v>453808</v>
      </c>
      <c r="M88" s="194">
        <v>543863</v>
      </c>
      <c r="N88" s="194">
        <v>650781</v>
      </c>
      <c r="O88" s="24"/>
    </row>
    <row r="89" spans="1:15" ht="15">
      <c r="A89">
        <v>75</v>
      </c>
      <c r="B89" s="87">
        <v>440464</v>
      </c>
      <c r="C89" s="87">
        <v>566666</v>
      </c>
      <c r="D89" s="87">
        <v>422077</v>
      </c>
      <c r="E89" s="87">
        <v>507202</v>
      </c>
      <c r="F89" s="87">
        <v>607023</v>
      </c>
      <c r="G89" s="24"/>
      <c r="H89" s="23">
        <v>75</v>
      </c>
      <c r="I89" s="194">
        <v>480333</v>
      </c>
      <c r="J89" s="194">
        <v>660491</v>
      </c>
      <c r="K89" s="194">
        <v>551978</v>
      </c>
      <c r="L89" s="194">
        <v>460579</v>
      </c>
      <c r="M89" s="194">
        <v>551978</v>
      </c>
      <c r="N89" s="194">
        <v>660491</v>
      </c>
      <c r="O89" s="24"/>
    </row>
    <row r="90" spans="1:15" ht="15">
      <c r="A90">
        <v>76</v>
      </c>
      <c r="B90" s="87">
        <v>447270</v>
      </c>
      <c r="C90" s="87">
        <v>574996</v>
      </c>
      <c r="D90" s="87">
        <v>428282</v>
      </c>
      <c r="E90" s="87">
        <v>514659</v>
      </c>
      <c r="F90" s="87">
        <v>615946</v>
      </c>
      <c r="G90" s="24"/>
      <c r="H90" s="23">
        <v>76</v>
      </c>
      <c r="I90" s="194">
        <v>487746</v>
      </c>
      <c r="J90" s="194">
        <v>670200</v>
      </c>
      <c r="K90" s="194">
        <v>560092</v>
      </c>
      <c r="L90" s="194">
        <v>467350</v>
      </c>
      <c r="M90" s="194">
        <v>560092</v>
      </c>
      <c r="N90" s="194">
        <v>670200</v>
      </c>
      <c r="O90" s="24"/>
    </row>
    <row r="91" spans="1:15" ht="15">
      <c r="A91">
        <v>77</v>
      </c>
      <c r="B91" s="87">
        <v>454077</v>
      </c>
      <c r="C91" s="87">
        <v>583327</v>
      </c>
      <c r="D91" s="87">
        <v>434487</v>
      </c>
      <c r="E91" s="87">
        <v>522115</v>
      </c>
      <c r="F91" s="87">
        <v>624870</v>
      </c>
      <c r="G91" s="24"/>
      <c r="H91" s="23">
        <v>77</v>
      </c>
      <c r="I91" s="194">
        <v>495158</v>
      </c>
      <c r="J91" s="194">
        <v>679910</v>
      </c>
      <c r="K91" s="194">
        <v>568207</v>
      </c>
      <c r="L91" s="194">
        <v>474121</v>
      </c>
      <c r="M91" s="194">
        <v>568207</v>
      </c>
      <c r="N91" s="194">
        <v>679910</v>
      </c>
      <c r="O91" s="24"/>
    </row>
    <row r="92" spans="1:15" ht="15">
      <c r="A92">
        <v>78</v>
      </c>
      <c r="B92" s="87">
        <v>460883</v>
      </c>
      <c r="C92" s="87">
        <v>591657</v>
      </c>
      <c r="D92" s="87">
        <v>440692</v>
      </c>
      <c r="E92" s="87">
        <v>529572</v>
      </c>
      <c r="F92" s="87">
        <v>633794</v>
      </c>
      <c r="G92" s="24"/>
      <c r="H92" s="23">
        <v>78</v>
      </c>
      <c r="I92" s="194">
        <v>502571</v>
      </c>
      <c r="J92" s="194">
        <v>689620</v>
      </c>
      <c r="K92" s="194">
        <v>576322</v>
      </c>
      <c r="L92" s="194">
        <v>480892</v>
      </c>
      <c r="M92" s="194">
        <v>576322</v>
      </c>
      <c r="N92" s="194">
        <v>689620</v>
      </c>
      <c r="O92" s="24"/>
    </row>
    <row r="93" spans="1:15" ht="15">
      <c r="A93">
        <v>79</v>
      </c>
      <c r="B93" s="87">
        <v>467690</v>
      </c>
      <c r="C93" s="87">
        <v>599988</v>
      </c>
      <c r="D93" s="87">
        <v>446896</v>
      </c>
      <c r="E93" s="87">
        <v>537028</v>
      </c>
      <c r="F93" s="87">
        <v>642718</v>
      </c>
      <c r="G93" s="24"/>
      <c r="H93" s="23">
        <v>79</v>
      </c>
      <c r="I93" s="194">
        <v>509983</v>
      </c>
      <c r="J93" s="194">
        <v>699330</v>
      </c>
      <c r="K93" s="194">
        <v>584436</v>
      </c>
      <c r="L93" s="194">
        <v>487663</v>
      </c>
      <c r="M93" s="194">
        <v>584436</v>
      </c>
      <c r="N93" s="194">
        <v>699330</v>
      </c>
      <c r="O93" s="24"/>
    </row>
    <row r="94" spans="1:15" ht="15">
      <c r="A94">
        <v>80</v>
      </c>
      <c r="B94" s="87">
        <v>474496</v>
      </c>
      <c r="C94" s="87">
        <v>608318</v>
      </c>
      <c r="D94" s="87">
        <v>453101</v>
      </c>
      <c r="E94" s="87">
        <v>544484</v>
      </c>
      <c r="F94" s="87">
        <v>651642</v>
      </c>
      <c r="G94" s="24"/>
      <c r="H94" s="23">
        <v>80</v>
      </c>
      <c r="I94" s="194">
        <v>517395</v>
      </c>
      <c r="J94" s="194">
        <v>709040</v>
      </c>
      <c r="K94" s="194">
        <v>592551</v>
      </c>
      <c r="L94" s="194">
        <v>494434</v>
      </c>
      <c r="M94" s="194">
        <v>592551</v>
      </c>
      <c r="N94" s="194">
        <v>709040</v>
      </c>
      <c r="O94" s="24"/>
    </row>
    <row r="95" spans="1:15" ht="15">
      <c r="A95">
        <v>81</v>
      </c>
      <c r="B95" s="87">
        <v>481303</v>
      </c>
      <c r="C95" s="87">
        <v>616649</v>
      </c>
      <c r="D95" s="87">
        <v>459306</v>
      </c>
      <c r="E95" s="87">
        <v>551941</v>
      </c>
      <c r="F95" s="87">
        <v>660566</v>
      </c>
      <c r="G95" s="24"/>
      <c r="H95" s="23">
        <v>81</v>
      </c>
      <c r="I95" s="194">
        <v>524808</v>
      </c>
      <c r="J95" s="194">
        <v>718750</v>
      </c>
      <c r="K95" s="194">
        <v>600665</v>
      </c>
      <c r="L95" s="194">
        <v>501205</v>
      </c>
      <c r="M95" s="194">
        <v>600665</v>
      </c>
      <c r="N95" s="194">
        <v>718750</v>
      </c>
      <c r="O95" s="24"/>
    </row>
    <row r="96" spans="1:15" ht="15">
      <c r="A96">
        <v>82</v>
      </c>
      <c r="B96" s="87">
        <v>488109</v>
      </c>
      <c r="C96" s="87">
        <v>624979</v>
      </c>
      <c r="D96" s="87">
        <v>465511</v>
      </c>
      <c r="E96" s="87">
        <v>559397</v>
      </c>
      <c r="F96" s="87">
        <v>669489</v>
      </c>
      <c r="G96" s="24"/>
      <c r="H96" s="23">
        <v>82</v>
      </c>
      <c r="I96" s="194">
        <v>532220</v>
      </c>
      <c r="J96" s="194">
        <v>728459</v>
      </c>
      <c r="K96" s="194">
        <v>608780</v>
      </c>
      <c r="L96" s="194">
        <v>507976</v>
      </c>
      <c r="M96" s="194">
        <v>608780</v>
      </c>
      <c r="N96" s="194">
        <v>728459</v>
      </c>
      <c r="O96" s="24"/>
    </row>
    <row r="97" spans="1:15" ht="15">
      <c r="A97">
        <v>83</v>
      </c>
      <c r="B97" s="87">
        <v>494916</v>
      </c>
      <c r="C97" s="87">
        <v>633310</v>
      </c>
      <c r="D97" s="87">
        <v>471716</v>
      </c>
      <c r="E97" s="87">
        <v>566854</v>
      </c>
      <c r="F97" s="87">
        <v>678687</v>
      </c>
      <c r="G97" s="24"/>
      <c r="H97" s="23">
        <v>83</v>
      </c>
      <c r="I97" s="194">
        <v>539633</v>
      </c>
      <c r="J97" s="194">
        <v>738169</v>
      </c>
      <c r="K97" s="194">
        <v>616894</v>
      </c>
      <c r="L97" s="194">
        <v>514747</v>
      </c>
      <c r="M97" s="194">
        <v>616894</v>
      </c>
      <c r="N97" s="194">
        <v>738169</v>
      </c>
      <c r="O97" s="24"/>
    </row>
    <row r="98" spans="1:15" ht="15">
      <c r="A98">
        <v>84</v>
      </c>
      <c r="B98" s="87">
        <v>501722</v>
      </c>
      <c r="C98" s="87">
        <v>641640</v>
      </c>
      <c r="D98" s="87">
        <v>477921</v>
      </c>
      <c r="E98" s="87">
        <v>574310</v>
      </c>
      <c r="F98" s="87">
        <v>687337</v>
      </c>
      <c r="G98" s="24"/>
      <c r="H98" s="23">
        <v>84</v>
      </c>
      <c r="I98" s="194">
        <v>547045</v>
      </c>
      <c r="J98" s="194">
        <v>747879</v>
      </c>
      <c r="K98" s="194">
        <v>625009</v>
      </c>
      <c r="L98" s="194">
        <v>521518</v>
      </c>
      <c r="M98" s="194">
        <v>625009</v>
      </c>
      <c r="N98" s="194">
        <v>747879</v>
      </c>
      <c r="O98" s="24"/>
    </row>
    <row r="99" spans="1:15" ht="15">
      <c r="A99">
        <v>85</v>
      </c>
      <c r="B99" s="87">
        <v>508732</v>
      </c>
      <c r="C99" s="87">
        <v>650220</v>
      </c>
      <c r="D99" s="87">
        <v>484312</v>
      </c>
      <c r="E99" s="87">
        <v>581989</v>
      </c>
      <c r="F99" s="87">
        <v>696528</v>
      </c>
      <c r="G99" s="24"/>
      <c r="H99" s="23">
        <v>85</v>
      </c>
      <c r="I99" s="194">
        <v>554679</v>
      </c>
      <c r="J99" s="194">
        <v>757879</v>
      </c>
      <c r="K99" s="194">
        <v>633366</v>
      </c>
      <c r="L99" s="194">
        <v>528492</v>
      </c>
      <c r="M99" s="194">
        <v>633366</v>
      </c>
      <c r="N99" s="194">
        <v>757879</v>
      </c>
      <c r="O99" s="24"/>
    </row>
    <row r="100" spans="1:15" ht="15">
      <c r="A100">
        <v>86</v>
      </c>
      <c r="B100" s="87">
        <v>515742</v>
      </c>
      <c r="C100" s="87">
        <v>658800</v>
      </c>
      <c r="D100" s="87">
        <v>490702</v>
      </c>
      <c r="E100" s="87">
        <v>589669</v>
      </c>
      <c r="F100" s="87">
        <v>705719</v>
      </c>
      <c r="G100" s="24"/>
      <c r="H100" s="23">
        <v>86</v>
      </c>
      <c r="I100" s="194">
        <v>562313</v>
      </c>
      <c r="J100" s="194">
        <v>767880</v>
      </c>
      <c r="K100" s="194">
        <v>641724</v>
      </c>
      <c r="L100" s="194">
        <v>535465</v>
      </c>
      <c r="M100" s="194">
        <v>641724</v>
      </c>
      <c r="N100" s="194">
        <v>767880</v>
      </c>
      <c r="O100" s="24"/>
    </row>
    <row r="101" spans="1:15" ht="15">
      <c r="A101">
        <v>87</v>
      </c>
      <c r="B101" s="87">
        <v>522753</v>
      </c>
      <c r="C101" s="87">
        <v>667379</v>
      </c>
      <c r="D101" s="87">
        <v>497093</v>
      </c>
      <c r="E101" s="87">
        <v>597348</v>
      </c>
      <c r="F101" s="87">
        <v>714909</v>
      </c>
      <c r="G101" s="24"/>
      <c r="H101" s="23">
        <v>87</v>
      </c>
      <c r="I101" s="194">
        <v>569947</v>
      </c>
      <c r="J101" s="194">
        <v>777880</v>
      </c>
      <c r="K101" s="194">
        <v>650081</v>
      </c>
      <c r="L101" s="194">
        <v>542439</v>
      </c>
      <c r="M101" s="194">
        <v>650081</v>
      </c>
      <c r="N101" s="194">
        <v>777880</v>
      </c>
      <c r="O101" s="24"/>
    </row>
    <row r="102" spans="1:15" ht="15">
      <c r="A102">
        <v>88</v>
      </c>
      <c r="B102" s="87">
        <v>529763</v>
      </c>
      <c r="C102" s="87">
        <v>675959</v>
      </c>
      <c r="D102" s="87">
        <v>503483</v>
      </c>
      <c r="E102" s="87">
        <v>605027</v>
      </c>
      <c r="F102" s="87">
        <v>724100</v>
      </c>
      <c r="G102" s="24"/>
      <c r="H102" s="23">
        <v>88</v>
      </c>
      <c r="I102" s="194">
        <v>577581</v>
      </c>
      <c r="J102" s="194">
        <v>787880</v>
      </c>
      <c r="K102" s="194">
        <v>658439</v>
      </c>
      <c r="L102" s="194">
        <v>549412</v>
      </c>
      <c r="M102" s="194">
        <v>658439</v>
      </c>
      <c r="N102" s="194">
        <v>787880</v>
      </c>
      <c r="O102" s="24"/>
    </row>
    <row r="103" spans="1:15" ht="15">
      <c r="A103">
        <v>89</v>
      </c>
      <c r="B103" s="87">
        <v>536773</v>
      </c>
      <c r="C103" s="87">
        <v>684539</v>
      </c>
      <c r="D103" s="87">
        <v>509874</v>
      </c>
      <c r="E103" s="87">
        <v>612707</v>
      </c>
      <c r="F103" s="87">
        <v>733291</v>
      </c>
      <c r="G103" s="24"/>
      <c r="H103" s="23">
        <v>89</v>
      </c>
      <c r="I103" s="194">
        <v>585215</v>
      </c>
      <c r="J103" s="194">
        <v>797880</v>
      </c>
      <c r="K103" s="194">
        <v>666796</v>
      </c>
      <c r="L103" s="194">
        <v>556386</v>
      </c>
      <c r="M103" s="194">
        <v>666796</v>
      </c>
      <c r="N103" s="194">
        <v>797880</v>
      </c>
      <c r="O103" s="24"/>
    </row>
    <row r="104" spans="1:15" ht="15">
      <c r="A104">
        <v>90</v>
      </c>
      <c r="B104" s="87">
        <v>543783</v>
      </c>
      <c r="C104" s="87">
        <v>693119</v>
      </c>
      <c r="D104" s="87">
        <v>516264</v>
      </c>
      <c r="E104" s="87">
        <v>620386</v>
      </c>
      <c r="F104" s="87">
        <v>742482</v>
      </c>
      <c r="G104" s="24"/>
      <c r="H104" s="23">
        <v>90</v>
      </c>
      <c r="I104" s="194">
        <v>592850</v>
      </c>
      <c r="J104" s="194">
        <v>807881</v>
      </c>
      <c r="K104" s="194">
        <v>675154</v>
      </c>
      <c r="L104" s="194">
        <v>563359</v>
      </c>
      <c r="M104" s="194">
        <v>675154</v>
      </c>
      <c r="N104" s="194">
        <v>807881</v>
      </c>
      <c r="O104" s="24"/>
    </row>
    <row r="105" spans="1:15" ht="15">
      <c r="A105">
        <v>91</v>
      </c>
      <c r="B105" s="87">
        <v>550793</v>
      </c>
      <c r="C105" s="87">
        <v>701698</v>
      </c>
      <c r="D105" s="87">
        <v>522655</v>
      </c>
      <c r="E105" s="87">
        <v>628065</v>
      </c>
      <c r="F105" s="87">
        <v>751672</v>
      </c>
      <c r="G105" s="24"/>
      <c r="H105" s="23">
        <v>91</v>
      </c>
      <c r="I105" s="194">
        <v>600484</v>
      </c>
      <c r="J105" s="194">
        <v>817881</v>
      </c>
      <c r="K105" s="194">
        <v>683511</v>
      </c>
      <c r="L105" s="194">
        <v>570333</v>
      </c>
      <c r="M105" s="194">
        <v>683511</v>
      </c>
      <c r="N105" s="194">
        <v>817881</v>
      </c>
      <c r="O105" s="24"/>
    </row>
    <row r="106" spans="1:15" ht="15">
      <c r="A106">
        <v>92</v>
      </c>
      <c r="B106" s="87">
        <v>557803</v>
      </c>
      <c r="C106" s="87">
        <v>710278</v>
      </c>
      <c r="D106" s="87">
        <v>529045</v>
      </c>
      <c r="E106" s="87">
        <v>635745</v>
      </c>
      <c r="F106" s="87">
        <v>760863</v>
      </c>
      <c r="G106" s="24"/>
      <c r="H106" s="23">
        <v>92</v>
      </c>
      <c r="I106" s="194">
        <v>608118</v>
      </c>
      <c r="J106" s="194">
        <v>827881</v>
      </c>
      <c r="K106" s="194">
        <v>691868</v>
      </c>
      <c r="L106" s="194">
        <v>577306</v>
      </c>
      <c r="M106" s="194">
        <v>691868</v>
      </c>
      <c r="N106" s="194">
        <v>827881</v>
      </c>
      <c r="O106" s="24"/>
    </row>
    <row r="107" spans="1:15" ht="15">
      <c r="A107">
        <v>93</v>
      </c>
      <c r="B107" s="87">
        <v>564814</v>
      </c>
      <c r="C107" s="87">
        <v>718858</v>
      </c>
      <c r="D107" s="87">
        <v>535436</v>
      </c>
      <c r="E107" s="87">
        <v>643424</v>
      </c>
      <c r="F107" s="87">
        <v>770054</v>
      </c>
      <c r="G107" s="24"/>
      <c r="H107" s="23">
        <v>93</v>
      </c>
      <c r="I107" s="194">
        <v>615752</v>
      </c>
      <c r="J107" s="194">
        <v>837881</v>
      </c>
      <c r="K107" s="194">
        <v>700226</v>
      </c>
      <c r="L107" s="194">
        <v>584280</v>
      </c>
      <c r="M107" s="194">
        <v>700226</v>
      </c>
      <c r="N107" s="194">
        <v>837881</v>
      </c>
      <c r="O107" s="24"/>
    </row>
    <row r="108" spans="1:15" ht="15">
      <c r="A108">
        <v>94</v>
      </c>
      <c r="B108" s="87">
        <v>571824</v>
      </c>
      <c r="C108" s="87">
        <v>727438</v>
      </c>
      <c r="D108" s="87">
        <v>541826</v>
      </c>
      <c r="E108" s="87">
        <v>651103</v>
      </c>
      <c r="F108" s="87">
        <v>779245</v>
      </c>
      <c r="G108" s="24"/>
      <c r="H108" s="23">
        <v>94</v>
      </c>
      <c r="I108" s="194">
        <v>623386</v>
      </c>
      <c r="J108" s="194">
        <v>847882</v>
      </c>
      <c r="K108" s="194">
        <v>708583</v>
      </c>
      <c r="L108" s="194">
        <v>591253</v>
      </c>
      <c r="M108" s="194">
        <v>708583</v>
      </c>
      <c r="N108" s="194">
        <v>847882</v>
      </c>
      <c r="O108" s="24"/>
    </row>
    <row r="109" spans="1:15" ht="15">
      <c r="A109">
        <v>95</v>
      </c>
      <c r="B109" s="87">
        <v>578834</v>
      </c>
      <c r="C109" s="87">
        <v>736017</v>
      </c>
      <c r="D109" s="87">
        <v>548217</v>
      </c>
      <c r="E109" s="87">
        <v>658783</v>
      </c>
      <c r="F109" s="87">
        <v>788435</v>
      </c>
      <c r="G109" s="24"/>
      <c r="H109" s="23">
        <v>95</v>
      </c>
      <c r="I109" s="194">
        <v>631020</v>
      </c>
      <c r="J109" s="194">
        <v>857882</v>
      </c>
      <c r="K109" s="194">
        <v>716941</v>
      </c>
      <c r="L109" s="194">
        <v>598227</v>
      </c>
      <c r="M109" s="194">
        <v>716941</v>
      </c>
      <c r="N109" s="194">
        <v>857882</v>
      </c>
      <c r="O109" s="24"/>
    </row>
    <row r="110" spans="1:15" ht="15">
      <c r="A110">
        <v>96</v>
      </c>
      <c r="B110" s="87">
        <v>585844</v>
      </c>
      <c r="C110" s="87">
        <v>744957</v>
      </c>
      <c r="D110" s="87">
        <v>554607</v>
      </c>
      <c r="E110" s="87">
        <v>666462</v>
      </c>
      <c r="F110" s="87">
        <v>797626</v>
      </c>
      <c r="G110" s="24"/>
      <c r="H110" s="23">
        <v>96</v>
      </c>
      <c r="I110" s="194">
        <v>638654</v>
      </c>
      <c r="J110" s="194">
        <v>867882</v>
      </c>
      <c r="K110" s="194">
        <v>725298</v>
      </c>
      <c r="L110" s="194">
        <v>605200</v>
      </c>
      <c r="M110" s="194">
        <v>725298</v>
      </c>
      <c r="N110" s="194">
        <v>867882</v>
      </c>
      <c r="O110" s="24"/>
    </row>
  </sheetData>
  <sortState xmlns:xlrd2="http://schemas.microsoft.com/office/spreadsheetml/2017/richdata2" ref="A7:C32">
    <sortCondition ref="B7:B32"/>
  </sortState>
  <mergeCells count="1">
    <mergeCell ref="E1:E2"/>
  </mergeCells>
  <dataValidations count="1">
    <dataValidation type="list" allowBlank="1" showInputMessage="1" showErrorMessage="1" sqref="C7:C13 J13" xr:uid="{00000000-0002-0000-03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11</vt:i4>
      </vt:variant>
    </vt:vector>
  </HeadingPairs>
  <TitlesOfParts>
    <vt:vector size="16" baseType="lpstr">
      <vt:lpstr>Explanation</vt:lpstr>
      <vt:lpstr>Participant list</vt:lpstr>
      <vt:lpstr>Staff</vt:lpstr>
      <vt:lpstr>Budget</vt:lpstr>
      <vt:lpstr>hulpsheets</vt:lpstr>
      <vt:lpstr>Budget!Afdrukbereik</vt:lpstr>
      <vt:lpstr>'Participant list'!Afdrukbereik</vt:lpstr>
      <vt:lpstr>Staff!Afdrukbereik</vt:lpstr>
      <vt:lpstr>Costs</vt:lpstr>
      <vt:lpstr>NFU</vt:lpstr>
      <vt:lpstr>Other</vt:lpstr>
      <vt:lpstr>Ruling</vt:lpstr>
      <vt:lpstr>Tabel_NFU</vt:lpstr>
      <vt:lpstr>Tabel_VSNU</vt:lpstr>
      <vt:lpstr>Type_organisation</vt:lpstr>
      <vt:lpstr>VSNU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Hermans</dc:creator>
  <cp:lastModifiedBy>Rico Thijssen</cp:lastModifiedBy>
  <cp:lastPrinted>2022-12-13T12:27:38Z</cp:lastPrinted>
  <dcterms:created xsi:type="dcterms:W3CDTF">2019-11-05T07:53:06Z</dcterms:created>
  <dcterms:modified xsi:type="dcterms:W3CDTF">2023-03-13T10:56:14Z</dcterms:modified>
</cp:coreProperties>
</file>