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codeName="ThisWorkbook"/>
  <mc:AlternateContent xmlns:mc="http://schemas.openxmlformats.org/markup-compatibility/2006">
    <mc:Choice Requires="x15">
      <x15ac:absPath xmlns:x15ac="http://schemas.microsoft.com/office/spreadsheetml/2010/11/ac" url="\\FILESERVER-03\g-$\Geneesmiddelen\4 GGG programma\5 Rondes\2.5 STIP ronde 5\1. Oproepen\"/>
    </mc:Choice>
  </mc:AlternateContent>
  <xr:revisionPtr revIDLastSave="0" documentId="8_{5DA6DD7E-E8B4-49DA-968C-BAEAA328EE15}" xr6:coauthVersionLast="47" xr6:coauthVersionMax="47" xr10:uidLastSave="{00000000-0000-0000-0000-000000000000}"/>
  <workbookProtection workbookAlgorithmName="SHA-512" workbookHashValue="vz6pCwdE6/gSH6ZS6NmhV7r3ilrH3fh0YlwxNwz1RjLXkHmpamn/4HhvlSxzvsPvl8C2LYVDkqZjTNIKAvBOhA==" workbookSaltValue="8RGOjintBJ2NKCLY7VxSHw==" workbookSpinCount="100000" lockStructure="1"/>
  <bookViews>
    <workbookView xWindow="-110" yWindow="-110" windowWidth="19420" windowHeight="10420" tabRatio="590" activeTab="3" xr2:uid="{00000000-000D-0000-FFFF-FFFF00000000}"/>
  </bookViews>
  <sheets>
    <sheet name="Toelichting" sheetId="7" r:id="rId1"/>
    <sheet name="Deelnemerslijst" sheetId="8" r:id="rId2"/>
    <sheet name="Personeel" sheetId="1" r:id="rId3"/>
    <sheet name="Budget" sheetId="2" r:id="rId4"/>
    <sheet name="hulpsheets" sheetId="5" state="hidden" r:id="rId5"/>
  </sheets>
  <externalReferences>
    <externalReference r:id="rId6"/>
    <externalReference r:id="rId7"/>
  </externalReferences>
  <definedNames>
    <definedName name="_xlnm.Print_Area" localSheetId="3">Budget!$A$1:$J$108</definedName>
    <definedName name="_xlnm.Print_Area" localSheetId="1">Deelnemerslijst!$A$1:$L$25</definedName>
    <definedName name="_xlnm.Print_Area" localSheetId="2">Personeel!$A$1:$L$41</definedName>
    <definedName name="Costs" localSheetId="1">[1]hulpsheets!$J$1:$J$9</definedName>
    <definedName name="Costs">hulpsheets!$J$1:$J$9</definedName>
    <definedName name="NFU">hulpsheets!$C$1:$C$6</definedName>
    <definedName name="organisation" localSheetId="1">[1]Budget!$B$5:$B$14</definedName>
    <definedName name="organisation">Budget!#REF!</definedName>
    <definedName name="Overig">hulpsheets!$E$1:$E$2</definedName>
    <definedName name="Ruling" localSheetId="1">[2]hulpsheets!$A$1:$A$3</definedName>
    <definedName name="Ruling">hulpsheets!$A$1:$A$3</definedName>
    <definedName name="Tabel_NFU" localSheetId="1">[2]hulpsheets!$H$14:$N$110</definedName>
    <definedName name="Tabel_NFU">hulpsheets!$H$14:$N$110</definedName>
    <definedName name="Tabel_VSNU" localSheetId="1">[2]hulpsheets!$A$14:$F$110</definedName>
    <definedName name="Tabel_VSNU">hulpsheets!$A$14:$F$110</definedName>
    <definedName name="Type_organisation">hulpsheets!$H$1:$H$4</definedName>
    <definedName name="VSNU">hulpsheets!$D$1:$D$5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8" l="1"/>
  <c r="H6" i="8"/>
  <c r="H7" i="8"/>
  <c r="H8" i="8"/>
  <c r="H9" i="8"/>
  <c r="H10" i="8"/>
  <c r="H11" i="8"/>
  <c r="H12" i="8"/>
  <c r="H13" i="8"/>
  <c r="H14" i="8"/>
  <c r="H15" i="8"/>
  <c r="H16" i="8"/>
  <c r="H17" i="8"/>
  <c r="H18" i="8"/>
  <c r="H19" i="8"/>
  <c r="H5" i="8"/>
  <c r="F6" i="8"/>
  <c r="F7" i="8"/>
  <c r="F8" i="8"/>
  <c r="F9" i="8"/>
  <c r="F10" i="8"/>
  <c r="F11" i="8"/>
  <c r="F12" i="8"/>
  <c r="F13" i="8"/>
  <c r="F14" i="8"/>
  <c r="F15" i="8"/>
  <c r="F16" i="8"/>
  <c r="F17" i="8"/>
  <c r="F18" i="8"/>
  <c r="F19" i="8"/>
  <c r="F5" i="8"/>
  <c r="E6" i="8"/>
  <c r="E7" i="8"/>
  <c r="E8" i="8"/>
  <c r="E9" i="8"/>
  <c r="E10" i="8"/>
  <c r="E11" i="8"/>
  <c r="E12" i="8"/>
  <c r="E13" i="8"/>
  <c r="E14" i="8"/>
  <c r="E15" i="8"/>
  <c r="E16" i="8"/>
  <c r="E17" i="8"/>
  <c r="E18" i="8"/>
  <c r="E19" i="8"/>
  <c r="E5" i="8"/>
  <c r="D5" i="8"/>
  <c r="D7" i="8"/>
  <c r="D8" i="8"/>
  <c r="D9" i="8"/>
  <c r="D10" i="8"/>
  <c r="D11" i="8"/>
  <c r="D12" i="8"/>
  <c r="D13" i="8"/>
  <c r="D14" i="8"/>
  <c r="D15" i="8"/>
  <c r="D16" i="8"/>
  <c r="D17" i="8"/>
  <c r="D18" i="8"/>
  <c r="D19" i="8"/>
  <c r="G19" i="8" l="1"/>
  <c r="I19" i="8" s="1"/>
  <c r="G17" i="8"/>
  <c r="I17" i="8" s="1"/>
  <c r="G13" i="8"/>
  <c r="I13" i="8" s="1"/>
  <c r="G9" i="8"/>
  <c r="I9" i="8" s="1"/>
  <c r="G5" i="8"/>
  <c r="I5" i="8" s="1"/>
  <c r="G15" i="8"/>
  <c r="I15" i="8" s="1"/>
  <c r="G11" i="8"/>
  <c r="I11" i="8" s="1"/>
  <c r="G18" i="8"/>
  <c r="I18" i="8" s="1"/>
  <c r="G14" i="8"/>
  <c r="I14" i="8" s="1"/>
  <c r="G10" i="8"/>
  <c r="I10" i="8" s="1"/>
  <c r="G7" i="8"/>
  <c r="I7" i="8" s="1"/>
  <c r="G6" i="8"/>
  <c r="I6" i="8" s="1"/>
  <c r="G16" i="8"/>
  <c r="I16" i="8" s="1"/>
  <c r="G12" i="8"/>
  <c r="I12" i="8" s="1"/>
  <c r="G8" i="8"/>
  <c r="I8" i="8" s="1"/>
  <c r="F20" i="8"/>
  <c r="H20" i="8"/>
  <c r="E20" i="8"/>
  <c r="D20" i="8"/>
  <c r="G20" i="8" l="1"/>
  <c r="I20" i="8" l="1"/>
  <c r="M27" i="1" l="1"/>
  <c r="G21" i="1" l="1"/>
  <c r="J21" i="1" s="1"/>
  <c r="M21" i="1" s="1"/>
  <c r="G20" i="1"/>
  <c r="J20" i="1" s="1"/>
  <c r="M20" i="1" s="1"/>
  <c r="G19" i="1"/>
  <c r="J19" i="1" s="1"/>
  <c r="M19" i="1" s="1"/>
  <c r="G18" i="1"/>
  <c r="J18" i="1" s="1"/>
  <c r="M18" i="1" s="1"/>
  <c r="G17" i="1"/>
  <c r="J17" i="1" s="1"/>
  <c r="G16" i="1"/>
  <c r="J16" i="1" s="1"/>
  <c r="G15" i="1"/>
  <c r="J15" i="1" s="1"/>
  <c r="K15" i="1" s="1"/>
  <c r="G14" i="1"/>
  <c r="J14" i="1" s="1"/>
  <c r="M14" i="1" s="1"/>
  <c r="G13" i="1"/>
  <c r="J13" i="1" s="1"/>
  <c r="G12" i="1"/>
  <c r="J12" i="1" s="1"/>
  <c r="K12" i="1" s="1"/>
  <c r="G11" i="1"/>
  <c r="J11" i="1" s="1"/>
  <c r="K11" i="1" s="1"/>
  <c r="G10" i="1"/>
  <c r="J10" i="1" s="1"/>
  <c r="G9" i="1"/>
  <c r="J9" i="1" s="1"/>
  <c r="G8" i="1"/>
  <c r="J8" i="1" s="1"/>
  <c r="G7" i="1"/>
  <c r="J7" i="1" s="1"/>
  <c r="K7" i="1" s="1"/>
  <c r="K21" i="1"/>
  <c r="K20" i="1"/>
  <c r="K19" i="1"/>
  <c r="K18" i="1"/>
  <c r="K14" i="1"/>
  <c r="K13" i="1"/>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M41" i="1"/>
  <c r="F36" i="2" s="1"/>
  <c r="M40" i="1"/>
  <c r="F35" i="2" s="1"/>
  <c r="M39" i="1"/>
  <c r="F34" i="2" s="1"/>
  <c r="M38" i="1"/>
  <c r="F33" i="2" s="1"/>
  <c r="M37" i="1"/>
  <c r="F32" i="2" s="1"/>
  <c r="M36" i="1"/>
  <c r="F31" i="2" s="1"/>
  <c r="M35" i="1"/>
  <c r="F30" i="2" s="1"/>
  <c r="M34" i="1"/>
  <c r="F29" i="2" s="1"/>
  <c r="M33" i="1"/>
  <c r="F28" i="2" s="1"/>
  <c r="M32" i="1"/>
  <c r="F27" i="2" s="1"/>
  <c r="M31" i="1"/>
  <c r="F26" i="2" s="1"/>
  <c r="M30" i="1"/>
  <c r="F25" i="2" s="1"/>
  <c r="M29" i="1"/>
  <c r="F24" i="2" s="1"/>
  <c r="M28" i="1"/>
  <c r="F23" i="2" s="1"/>
  <c r="F22" i="2"/>
  <c r="K10" i="1" l="1"/>
  <c r="M10" i="1" s="1"/>
  <c r="F10" i="2" s="1"/>
  <c r="M15" i="1"/>
  <c r="F15" i="2" s="1"/>
  <c r="M12" i="1"/>
  <c r="F12" i="2" s="1"/>
  <c r="K16" i="1"/>
  <c r="M16" i="1" s="1"/>
  <c r="F16" i="2" s="1"/>
  <c r="K8" i="1"/>
  <c r="M8" i="1" s="1"/>
  <c r="K17" i="1"/>
  <c r="M17" i="1" s="1"/>
  <c r="F17" i="2" s="1"/>
  <c r="M11" i="1"/>
  <c r="F11" i="2" s="1"/>
  <c r="K9" i="1"/>
  <c r="M9" i="1" s="1"/>
  <c r="F9" i="2" s="1"/>
  <c r="M7" i="1"/>
  <c r="F20" i="2"/>
  <c r="M13" i="1"/>
  <c r="F13" i="2" s="1"/>
  <c r="F18" i="2"/>
  <c r="F19" i="2"/>
  <c r="F7" i="2" l="1"/>
  <c r="F21" i="2"/>
  <c r="F8" i="2" l="1"/>
  <c r="G84" i="2"/>
  <c r="F84" i="2"/>
  <c r="H83" i="2"/>
  <c r="H82" i="2"/>
  <c r="H81" i="2"/>
  <c r="H80" i="2"/>
  <c r="H79" i="2"/>
  <c r="H78" i="2"/>
  <c r="H77" i="2"/>
  <c r="H76" i="2"/>
  <c r="H75" i="2"/>
  <c r="H74" i="2"/>
  <c r="H73" i="2"/>
  <c r="H72" i="2"/>
  <c r="H71" i="2"/>
  <c r="H70" i="2"/>
  <c r="H69" i="2"/>
  <c r="H68" i="2"/>
  <c r="H67" i="2"/>
  <c r="H66" i="2"/>
  <c r="H65" i="2"/>
  <c r="H64" i="2"/>
  <c r="H57" i="2"/>
  <c r="H56" i="2"/>
  <c r="H55" i="2"/>
  <c r="H54" i="2"/>
  <c r="H53" i="2"/>
  <c r="H52" i="2"/>
  <c r="H51" i="2"/>
  <c r="H50" i="2"/>
  <c r="H49" i="2"/>
  <c r="H48" i="2"/>
  <c r="H47" i="2"/>
  <c r="H46" i="2"/>
  <c r="H45" i="2"/>
  <c r="H44" i="2"/>
  <c r="H43" i="2"/>
  <c r="G58" i="2"/>
  <c r="F58" i="2"/>
  <c r="G37" i="2"/>
  <c r="H36" i="2"/>
  <c r="H35" i="2"/>
  <c r="H34" i="2"/>
  <c r="H33" i="2"/>
  <c r="H32" i="2"/>
  <c r="H31" i="2"/>
  <c r="H30" i="2"/>
  <c r="H29" i="2"/>
  <c r="H28" i="2"/>
  <c r="H27" i="2"/>
  <c r="H26" i="2"/>
  <c r="H25" i="2"/>
  <c r="H24" i="2"/>
  <c r="H23" i="2"/>
  <c r="H22" i="2"/>
  <c r="H21" i="2"/>
  <c r="H20" i="2"/>
  <c r="H19" i="2"/>
  <c r="H18" i="2"/>
  <c r="H17" i="2"/>
  <c r="H16" i="2"/>
  <c r="H15" i="2"/>
  <c r="H13" i="2"/>
  <c r="H12" i="2"/>
  <c r="H11" i="2"/>
  <c r="H10" i="2"/>
  <c r="H9" i="2"/>
  <c r="H7" i="2"/>
  <c r="H58" i="2" l="1"/>
  <c r="H84" i="2"/>
  <c r="G88" i="2"/>
  <c r="H8" i="2"/>
  <c r="F14" i="2"/>
  <c r="H14" i="2" s="1"/>
  <c r="F37" i="2" l="1"/>
  <c r="F86" i="2" s="1"/>
  <c r="H37" i="2"/>
  <c r="H90" i="2" s="1"/>
</calcChain>
</file>

<file path=xl/sharedStrings.xml><?xml version="1.0" encoding="utf-8"?>
<sst xmlns="http://schemas.openxmlformats.org/spreadsheetml/2006/main" count="273" uniqueCount="171">
  <si>
    <t>nr</t>
  </si>
  <si>
    <t/>
  </si>
  <si>
    <t>E-mail adres:</t>
  </si>
  <si>
    <t>NFU</t>
  </si>
  <si>
    <t>VSNU</t>
  </si>
  <si>
    <t>Promovendus</t>
  </si>
  <si>
    <t>(Arts) onderzoeker</t>
  </si>
  <si>
    <t>Salarisaanvraag</t>
  </si>
  <si>
    <t>PostDoc</t>
  </si>
  <si>
    <t>Sr.wet. Medewerker</t>
  </si>
  <si>
    <t>Aantal maanden</t>
  </si>
  <si>
    <t>DAEB Format</t>
  </si>
  <si>
    <t>FAIRness</t>
  </si>
  <si>
    <t>Benchfee</t>
  </si>
  <si>
    <t>NWP-MBO</t>
  </si>
  <si>
    <t>NWP-HBO</t>
  </si>
  <si>
    <t>NWP-Academisch</t>
  </si>
  <si>
    <t>A</t>
  </si>
  <si>
    <t>B</t>
  </si>
  <si>
    <t>C</t>
  </si>
  <si>
    <t>D</t>
  </si>
  <si>
    <t>Promovendus / PostDoc / (Arts) onderzoeker / NWP-M / NWP-H / NWP-Ac</t>
  </si>
  <si>
    <t>Promovendus / Sr.wet. Medewerker / NWP-M / NWP-H / NWP-Ac</t>
  </si>
  <si>
    <t>E</t>
  </si>
  <si>
    <t>etc</t>
  </si>
  <si>
    <t>F</t>
  </si>
  <si>
    <t>G</t>
  </si>
  <si>
    <t>K</t>
  </si>
  <si>
    <t>L</t>
  </si>
  <si>
    <t>M</t>
  </si>
  <si>
    <t xml:space="preserve">https://projectnet.zonmw.nl/ </t>
  </si>
  <si>
    <t>https://mijn.zonmw.nl/</t>
  </si>
  <si>
    <t>Instructie ZonMw Budgetformat</t>
  </si>
  <si>
    <t>Zorg dat u bekend bent met de specifieke callvoorwaarden</t>
  </si>
  <si>
    <t>Let op: enkel de gele cellen zijn te bewerken, de blauwe cellen zijn vergrendeld / verborgen.</t>
  </si>
  <si>
    <t>Bepaal of deel 1a of deel 1b voor u van toepassing is.</t>
  </si>
  <si>
    <t>Overig</t>
  </si>
  <si>
    <t>Implementatie</t>
  </si>
  <si>
    <t>Open Access publicatie</t>
  </si>
  <si>
    <t>Standardisatie (SNOMED, LOINC, etc.)</t>
  </si>
  <si>
    <t>Advies</t>
  </si>
  <si>
    <t>Overig, graag (onderaan) nader toelichten</t>
  </si>
  <si>
    <t>Ziekenhuis</t>
  </si>
  <si>
    <t>Universiteit</t>
  </si>
  <si>
    <t>Universitair Medisch Centrum</t>
  </si>
  <si>
    <t>Overige onderzoeksorganisatie</t>
  </si>
  <si>
    <t>Overig bedrijf</t>
  </si>
  <si>
    <t>Overheidsinstelling</t>
  </si>
  <si>
    <t>Middelbaar Beroepsonderwijs (MBO)</t>
  </si>
  <si>
    <t>Hoger Beroepsonderwijs (HBO)</t>
  </si>
  <si>
    <t>Geestelijke gezondheidszorg</t>
  </si>
  <si>
    <t>Gemeentelijke Gezondheidsdienst</t>
  </si>
  <si>
    <t>Belangengroep</t>
  </si>
  <si>
    <t>Gegevensbeheer</t>
  </si>
  <si>
    <t xml:space="preserve">Uitbesteding </t>
  </si>
  <si>
    <t>Nader te bepalen</t>
  </si>
  <si>
    <t>Specificatie personeel</t>
  </si>
  <si>
    <t>1.a Personeelskosten (gebaseerd op salarisschalen)</t>
  </si>
  <si>
    <t>Functie / Naam</t>
  </si>
  <si>
    <t>NFU / VSNU deelnemer / overig personeel</t>
  </si>
  <si>
    <t>Functie/Schaal</t>
  </si>
  <si>
    <t>Maanden</t>
  </si>
  <si>
    <t>Bruto salaris - gebaseerd op tabel / 1 FTE</t>
  </si>
  <si>
    <t>Bruto maandelijks salaris (enkel voor overig personeel)</t>
  </si>
  <si>
    <t>% fte (voor het project)</t>
  </si>
  <si>
    <t>Salariskosten</t>
  </si>
  <si>
    <t>Bruto salaris, 40% opslag (enkel voor overig personeel)</t>
  </si>
  <si>
    <t>Overhead %  
(enkel voor overig personeel)</t>
  </si>
  <si>
    <t>Totaal</t>
  </si>
  <si>
    <t>1.b Personeelskosten (gebaseerd op uurtarief)</t>
  </si>
  <si>
    <t>Het uurtarief moet acceptabel, redelijk en billijk zijn.</t>
  </si>
  <si>
    <t>Functie</t>
  </si>
  <si>
    <t>Activiteit/ Acties</t>
  </si>
  <si>
    <t>Uurtarief</t>
  </si>
  <si>
    <t>Aantal uren</t>
  </si>
  <si>
    <t>Deel 1a - gebaseerd op salarisschalen - VSNU / NFU of overig</t>
  </si>
  <si>
    <t>Personeelskosten</t>
  </si>
  <si>
    <r>
      <t xml:space="preserve">Functie </t>
    </r>
    <r>
      <rPr>
        <b/>
        <sz val="8"/>
        <color indexed="8"/>
        <rFont val="Arial"/>
        <family val="2"/>
      </rPr>
      <t>(ingevuld in tabblad "personeel")</t>
    </r>
  </si>
  <si>
    <t>Opmerkingen</t>
  </si>
  <si>
    <t>Organisatie (dropdown menu)</t>
  </si>
  <si>
    <t>Kosten</t>
  </si>
  <si>
    <t>Eigen bijdrage / co-financiering derden</t>
  </si>
  <si>
    <t>Gevraagde subsidie ZonMw</t>
  </si>
  <si>
    <t>Materiaal, apparatuur &amp; verbruiksgoederen (gematerialiseerd)</t>
  </si>
  <si>
    <t>Omschrijving</t>
  </si>
  <si>
    <t>Overige kosten (gematerialiseerd)</t>
  </si>
  <si>
    <t>Kostensoort (dropdown menu)</t>
  </si>
  <si>
    <t>Totale projectkosten</t>
  </si>
  <si>
    <t>Eigen bijdrage / cofinanciering</t>
  </si>
  <si>
    <t>TOTAAL GEVRAAGDE SUBSIDIE ZONMW</t>
  </si>
  <si>
    <t>Additionele toelichting voor begroting</t>
  </si>
  <si>
    <t>Ontvangende organisatie</t>
  </si>
  <si>
    <t>Naam:</t>
  </si>
  <si>
    <t>Functie:</t>
  </si>
  <si>
    <t>Datum:</t>
  </si>
  <si>
    <t xml:space="preserve">Vul de functie/naam in bij de personeelskosten in. Gebruik hiervoor 1 regel per functie. Indien er niet voldoende regels zijn, combineer dan functies met dezelfde looptijd. </t>
  </si>
  <si>
    <t>Bepaal of de NFU, VSNU of overige tabellen van toepassing zijn</t>
  </si>
  <si>
    <t>Selecteer de juiste functie:</t>
  </si>
  <si>
    <t>* zorg a.u.b. dat een gedetailleerde berekening beschikbaar is voor ZonMw indien deze opgevraagd wordt.</t>
  </si>
  <si>
    <t>Deel 1b - gebaseerd op een uurtarief (de tariefcalculatie moet acceptabel, redelijk en billijk zijn. De calculatie moet door ZonMw goedgekeurd zijn)</t>
  </si>
  <si>
    <t>Alle personeelskosten zijn gekopieerd naar het 'budget' tabblad in de cellen van de personeelskosten.</t>
  </si>
  <si>
    <t>Voor deel 1a:</t>
  </si>
  <si>
    <t>Voor deel 1b:</t>
  </si>
  <si>
    <t>Doorgaan met het invullen van het 'budget' tabblad</t>
  </si>
  <si>
    <t>Personele kosten in het budget tabblad</t>
  </si>
  <si>
    <t>Voeg, indien van toepassing, de eige bijdragen van de deelnemende organisatie of de cofinanciering van een derde partij toe. (kolom G)</t>
  </si>
  <si>
    <t>Materiaal, apparatuur en verbruiksgoederen (gespecificeerd)</t>
  </si>
  <si>
    <t>Voeg een omschrijving van de vereiste materialen, apparatuur en/of verbruiksgoederen binnen het project in kolom C toe</t>
  </si>
  <si>
    <t>Voeg, indien van toepassing, additionele toelichtingen in kolom D toe</t>
  </si>
  <si>
    <t>Selecteer in kolom E de juiste organisatie die de kosten gaat dragen (gebaseerd op het dropdown menu)</t>
  </si>
  <si>
    <t>Vul a.u.b. de kosten in (gebaseerd op een inkooporder of een calculatie) in kolom F</t>
  </si>
  <si>
    <t>Overige kosten</t>
  </si>
  <si>
    <t>Voeg de omschrijving van de vereiste overige kosten in kolom C toe.</t>
  </si>
  <si>
    <t>Selecteer het juiste type kostensoort (gebaseerd op het dropdown menu) in kolom D</t>
  </si>
  <si>
    <t>Extra toelichtenveld in budget</t>
  </si>
  <si>
    <t>Eventuele additionele toelichtingen of verklaringen kunnen hier geplaatst worden.</t>
  </si>
  <si>
    <t>Controleer of de calculaties correct zijn.</t>
  </si>
  <si>
    <t>Het gespecificeerde bedrag bij "totaal gevraagde subsidie ZonMw" zou gelijk moeten zijn aan "gevraagde subsidie" in cel F15 van het budget-tabblad.</t>
  </si>
  <si>
    <t>zo niet, controleer of alle gespecificeerde kosten gelinkt zijn aan een deelnemende partij of niet en pas aan indien nodig.</t>
  </si>
  <si>
    <t>Afronden van de begroting</t>
  </si>
  <si>
    <t>OF</t>
  </si>
  <si>
    <t>Vul de gevraagde contactgegevens in, zodat ZonMw medewerkers contact op kunnen nemen indien er vragen/opmerkingen zijn.</t>
  </si>
  <si>
    <t>upload de bestanden bijgaand aan de aanvraag, indien de aanvraag loopt via:</t>
  </si>
  <si>
    <t>Upload de complete begroting in het aanvraagportaal als uw aanvraag loopt via:</t>
  </si>
  <si>
    <t>Print zowel het tabblad 'personeel' als 'budget' uit in pdf-format, of sla beiden op als pdf-bestand, en onderteken deze.</t>
  </si>
  <si>
    <t>Akkoord en handtekening financieel aansprakelijk persoon van ontvangende organisatie</t>
  </si>
  <si>
    <t>Tabel 01/7/2022</t>
  </si>
  <si>
    <t>Tabel 01/08/2022</t>
  </si>
  <si>
    <t>Samenvatting</t>
  </si>
  <si>
    <t>Naam Organisatie</t>
  </si>
  <si>
    <t>Organisatie-type</t>
  </si>
  <si>
    <t>1. Personeel</t>
  </si>
  <si>
    <t>Totale kosten</t>
  </si>
  <si>
    <t>Aan te vragen subsidie</t>
  </si>
  <si>
    <t>SUBTOTAAL</t>
  </si>
  <si>
    <t>2. materieel, apparatuur, verbruiksgoederen</t>
  </si>
  <si>
    <t>3. Overige kosten</t>
  </si>
  <si>
    <t>bijdragen van eigen instelling en derden</t>
  </si>
  <si>
    <t>Naam organisatie</t>
  </si>
  <si>
    <t xml:space="preserve">Als er een samenwerking is, vul de kosten van alle partijen in over de kosten categorien. </t>
  </si>
  <si>
    <t>Als er een opdrachtverlening is, vul de kosten van de opdrachtgever in bij de overige kosten categorie (de opdrachtnemer stuurt een factuur).</t>
  </si>
  <si>
    <t>DAEB-activiteit?</t>
  </si>
  <si>
    <t>Ja</t>
  </si>
  <si>
    <t>Nee</t>
  </si>
  <si>
    <t>Bekijk de oproeptekst om de situatie in te schatten of bel ZonMw voor meer duidelijkheid.</t>
  </si>
  <si>
    <t>Zodra er bijvoorbeeld het CAO voor ziekenhuizen gebruikt wordt, selecteer dan bij 'Organisatie' voor 'Overig' en bereken zelf de indexvering gebasseerd op de looptijd.</t>
  </si>
  <si>
    <t>Zodra er patient inclusie wordt benoemd, vul dan het aantal, bedrag per aantal en het totaal in.</t>
  </si>
  <si>
    <t>Bij een opdrachtverlening voert een projectdeelnemer namens een andere (3e) partij kosten op in de projectbegroting. De 3e partij factureert de projectdeelnemer en is geen onderdeel van de afspraken met ZonMw.</t>
  </si>
  <si>
    <t xml:space="preserve">Bij een samenwerking dienen twee of meerdere projectdeelnemers samen een projectbegroting op waarbij iedere partij haar eigen kosten opvoert en realiseert. </t>
  </si>
  <si>
    <t>Start uw budget aanvraag door het tabblad "Deelnemerslijst" in te vullen.</t>
  </si>
  <si>
    <t>Vervolg uw budget aanvraag door het tabblad "personeel" in te vullen.</t>
  </si>
  <si>
    <t>H</t>
  </si>
  <si>
    <t>I</t>
  </si>
  <si>
    <t>J</t>
  </si>
  <si>
    <t xml:space="preserve">Specificeer het aantal maanden dat het personeel aan het project werkt </t>
  </si>
  <si>
    <t xml:space="preserve">Specificeer het FTE% van de specifieke personeelsleden </t>
  </si>
  <si>
    <r>
      <rPr>
        <b/>
        <sz val="10"/>
        <color theme="1"/>
        <rFont val="Arial"/>
        <family val="2"/>
      </rPr>
      <t>ENKEL</t>
    </r>
    <r>
      <rPr>
        <sz val="10"/>
        <color theme="1"/>
        <rFont val="Arial"/>
        <family val="2"/>
      </rPr>
      <t xml:space="preserve"> bij </t>
    </r>
    <r>
      <rPr>
        <b/>
        <sz val="10"/>
        <color theme="1"/>
        <rFont val="Arial"/>
        <family val="2"/>
      </rPr>
      <t>Overig</t>
    </r>
    <r>
      <rPr>
        <sz val="10"/>
        <color theme="1"/>
        <rFont val="Arial"/>
        <family val="2"/>
      </rPr>
      <t>, specificeer het bruto bedrag per maand per personeelslid (kolom H)</t>
    </r>
  </si>
  <si>
    <r>
      <rPr>
        <b/>
        <sz val="10"/>
        <color theme="1"/>
        <rFont val="Arial"/>
        <family val="2"/>
      </rPr>
      <t>ENKEL</t>
    </r>
    <r>
      <rPr>
        <sz val="10"/>
        <color theme="1"/>
        <rFont val="Arial"/>
        <family val="2"/>
      </rPr>
      <t xml:space="preserve"> bij </t>
    </r>
    <r>
      <rPr>
        <b/>
        <sz val="10"/>
        <color theme="1"/>
        <rFont val="Arial"/>
        <family val="2"/>
      </rPr>
      <t>Overig</t>
    </r>
    <r>
      <rPr>
        <sz val="10"/>
        <color theme="1"/>
        <rFont val="Arial"/>
        <family val="2"/>
      </rPr>
      <t>, specificeer het overhead% dat van toepassing is (kolom L)</t>
    </r>
  </si>
  <si>
    <t xml:space="preserve">Vul de naam / functie van het personeel in. Gebruik hiervoor 1 regel per functie / naam. </t>
  </si>
  <si>
    <t>Specificeer additionele details over de (project)activiteiten die het personeel gaat uitvoeren gedurende het project.</t>
  </si>
  <si>
    <t xml:space="preserve">Vul het uurtarief inclusief BTW (indien van toepassing) in. </t>
  </si>
  <si>
    <t xml:space="preserve">Specificeer het aantal uren dat aan het project gewerkt gaat worden door het personeelslid </t>
  </si>
  <si>
    <t>M7 van personeel is gelijk aan F7 van budget</t>
  </si>
  <si>
    <t>M8 van personeel is gelijk aan F8 van budget</t>
  </si>
  <si>
    <t>M27 van personeel is gelijk aan F22 van budget</t>
  </si>
  <si>
    <t>M28 van personeel is gelijk aan F23 van budget</t>
  </si>
  <si>
    <t>Start met cel B5 - B19 door alle namen van de deelnemende organisaties toe te voegen (exclusief derden die door inkoopcontracten deelnemen)</t>
  </si>
  <si>
    <t>Specificeer voor iedere organisatie het type organisatie in de cellen C5 - C19. (gebruik het dropdown menu)</t>
  </si>
  <si>
    <r>
      <t>Selecteer in kolom C de juiste organisatie die de personeelskosten gaat dragen (gebaseerd op het dropdown menu).</t>
    </r>
    <r>
      <rPr>
        <b/>
        <sz val="10"/>
        <color theme="1"/>
        <rFont val="Arial"/>
        <family val="2"/>
      </rPr>
      <t xml:space="preserve"> Let op! Als u geen organisaties ziet, scrol dan omhoog.</t>
    </r>
  </si>
  <si>
    <t>Vul het tabblad personeel in.</t>
  </si>
  <si>
    <t>Indien u op basis van de NFU/VSNU kosten opvoert: Controleer of u de juiste tabelbedragen gebruikt. De tabellen die door ZonMw gedeeld zijn tijdens de openstelling van de ronde zijn van toepassing.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</si>
</sst>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quot;€&quot;\ #,##0"/>
    <numFmt numFmtId="165" formatCode="_ [$€-2]\ * #,##0.00_ ;_ [$€-2]\ * \-#,##0.00_ ;_ [$€-2]\ * &quot;-&quot;??_ ;_ @_ "/>
    <numFmt numFmtId="166" formatCode="_-[$€-2]\ * #,##0_-;_-[$€-2]\ * #,##0\-;_-[$€-2]\ * &quot;-&quot;_-;_-@_-"/>
    <numFmt numFmtId="167" formatCode="_ * #,##0_ ;_ * \-#,##0_ ;_ * &quot;-&quot;??_ ;_ @_ "/>
    <numFmt numFmtId="168" formatCode="_ [$€-413]\ * #,##0.00_ ;_ [$€-413]\ * \-#,##0.00_ ;_ [$€-413]\ * &quot;-&quot;??_ ;_ @_ "/>
  </numFmts>
  <fonts count="29">
    <font>
      <sz val="10"/>
      <color theme="1"/>
      <name val="Arial"/>
      <family val="2"/>
    </font>
    <font>
      <sz val="10"/>
      <color theme="1"/>
      <name val="Arial"/>
      <family val="2"/>
    </font>
    <font>
      <sz val="11"/>
      <color theme="1"/>
      <name val="Calibri"/>
      <family val="2"/>
      <scheme val="minor"/>
    </font>
    <font>
      <b/>
      <sz val="20"/>
      <color theme="1"/>
      <name val="Arial"/>
      <family val="2"/>
    </font>
    <font>
      <sz val="11"/>
      <color theme="1"/>
      <name val="Arial"/>
      <family val="2"/>
    </font>
    <font>
      <sz val="10"/>
      <name val="Arial"/>
      <family val="2"/>
    </font>
    <font>
      <b/>
      <u/>
      <sz val="10"/>
      <name val="Arial"/>
      <family val="2"/>
    </font>
    <font>
      <b/>
      <sz val="10"/>
      <name val="Arial"/>
      <family val="2"/>
    </font>
    <font>
      <i/>
      <sz val="10"/>
      <name val="Arial"/>
      <family val="2"/>
    </font>
    <font>
      <b/>
      <sz val="14"/>
      <color indexed="8"/>
      <name val="Arial"/>
      <family val="2"/>
    </font>
    <font>
      <b/>
      <sz val="11"/>
      <color indexed="8"/>
      <name val="Arial"/>
      <family val="2"/>
    </font>
    <font>
      <i/>
      <sz val="9"/>
      <color indexed="8"/>
      <name val="Arial"/>
      <family val="2"/>
    </font>
    <font>
      <b/>
      <sz val="11"/>
      <color theme="1"/>
      <name val="Arial"/>
      <family val="2"/>
    </font>
    <font>
      <b/>
      <sz val="8"/>
      <color indexed="8"/>
      <name val="Arial"/>
      <family val="2"/>
    </font>
    <font>
      <sz val="10"/>
      <color indexed="8"/>
      <name val="Arial"/>
      <family val="2"/>
    </font>
    <font>
      <b/>
      <sz val="11"/>
      <color indexed="8"/>
      <name val="Calibri"/>
      <family val="2"/>
    </font>
    <font>
      <b/>
      <u/>
      <sz val="11"/>
      <color theme="1"/>
      <name val="Arial"/>
      <family val="2"/>
    </font>
    <font>
      <b/>
      <sz val="10"/>
      <color theme="1"/>
      <name val="Arial"/>
      <family val="2"/>
    </font>
    <font>
      <u/>
      <sz val="10"/>
      <color theme="10"/>
      <name val="Arial"/>
      <family val="2"/>
    </font>
    <font>
      <sz val="14"/>
      <color theme="1"/>
      <name val="Arial"/>
      <family val="2"/>
    </font>
    <font>
      <sz val="12"/>
      <color theme="1"/>
      <name val="Arial"/>
      <family val="2"/>
    </font>
    <font>
      <i/>
      <sz val="12"/>
      <color theme="1"/>
      <name val="Arial"/>
      <family val="2"/>
    </font>
    <font>
      <i/>
      <sz val="10"/>
      <color theme="1"/>
      <name val="Arial"/>
      <family val="2"/>
    </font>
    <font>
      <b/>
      <i/>
      <sz val="10"/>
      <color theme="1"/>
      <name val="Arial"/>
      <family val="2"/>
    </font>
    <font>
      <sz val="10"/>
      <name val="Arial"/>
    </font>
    <font>
      <b/>
      <sz val="14"/>
      <name val="Arial"/>
      <family val="2"/>
    </font>
    <font>
      <b/>
      <u val="singleAccounting"/>
      <sz val="10"/>
      <name val="Arial"/>
      <family val="2"/>
    </font>
    <font>
      <sz val="12"/>
      <color rgb="FFFF0000"/>
      <name val="Arial"/>
      <family val="2"/>
    </font>
    <font>
      <sz val="12"/>
      <name val="Arial"/>
      <family val="2"/>
    </font>
  </fonts>
  <fills count="7">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rgb="FF00B0F0"/>
        <bgColor indexed="64"/>
      </patternFill>
    </fill>
    <fill>
      <patternFill patternType="solid">
        <fgColor theme="0" tint="-0.14999847407452621"/>
        <bgColor indexed="64"/>
      </patternFill>
    </fill>
    <fill>
      <patternFill patternType="solid">
        <fgColor rgb="FFFFC000"/>
        <bgColor indexed="64"/>
      </patternFill>
    </fill>
  </fills>
  <borders count="6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bottom/>
      <diagonal/>
    </border>
    <border>
      <left/>
      <right style="hair">
        <color indexed="64"/>
      </right>
      <top style="hair">
        <color indexed="64"/>
      </top>
      <bottom/>
      <diagonal/>
    </border>
    <border>
      <left/>
      <right style="thin">
        <color indexed="64"/>
      </right>
      <top/>
      <bottom style="thin">
        <color indexed="64"/>
      </bottom>
      <diagonal/>
    </border>
    <border>
      <left/>
      <right/>
      <top/>
      <bottom style="hair">
        <color indexed="64"/>
      </bottom>
      <diagonal/>
    </border>
  </borders>
  <cellStyleXfs count="8">
    <xf numFmtId="0" fontId="0" fillId="0" borderId="0"/>
    <xf numFmtId="0" fontId="2" fillId="0" borderId="0"/>
    <xf numFmtId="0" fontId="5" fillId="0" borderId="0"/>
    <xf numFmtId="43" fontId="2" fillId="0" borderId="0" applyFont="0" applyFill="0" applyBorder="0" applyAlignment="0" applyProtection="0"/>
    <xf numFmtId="43" fontId="1" fillId="0" borderId="0" applyFont="0" applyFill="0" applyBorder="0" applyAlignment="0" applyProtection="0"/>
    <xf numFmtId="0" fontId="18" fillId="0" borderId="0" applyNumberFormat="0" applyFill="0" applyBorder="0" applyAlignment="0" applyProtection="0"/>
    <xf numFmtId="0" fontId="24" fillId="0" borderId="0"/>
    <xf numFmtId="9" fontId="5" fillId="0" borderId="0" applyFont="0" applyFill="0" applyBorder="0" applyAlignment="0" applyProtection="0"/>
  </cellStyleXfs>
  <cellXfs count="278">
    <xf numFmtId="0" fontId="0" fillId="0" borderId="0" xfId="0"/>
    <xf numFmtId="165" fontId="5" fillId="2" borderId="3" xfId="3" applyNumberFormat="1" applyFont="1" applyFill="1" applyBorder="1" applyAlignment="1" applyProtection="1">
      <alignment horizontal="left" vertical="top"/>
      <protection hidden="1"/>
    </xf>
    <xf numFmtId="165" fontId="5" fillId="2" borderId="2" xfId="3" applyNumberFormat="1" applyFont="1" applyFill="1" applyBorder="1" applyAlignment="1" applyProtection="1">
      <alignment horizontal="left" vertical="top"/>
      <protection hidden="1"/>
    </xf>
    <xf numFmtId="165" fontId="5" fillId="2" borderId="8" xfId="3" applyNumberFormat="1" applyFont="1" applyFill="1" applyBorder="1" applyAlignment="1" applyProtection="1">
      <alignment horizontal="left" vertical="top"/>
      <protection hidden="1"/>
    </xf>
    <xf numFmtId="166" fontId="5" fillId="2" borderId="14" xfId="2" applyNumberFormat="1" applyFill="1" applyBorder="1" applyAlignment="1" applyProtection="1">
      <alignment horizontal="left" vertical="top"/>
      <protection hidden="1"/>
    </xf>
    <xf numFmtId="166" fontId="5" fillId="2" borderId="6" xfId="2" applyNumberFormat="1" applyFill="1" applyBorder="1" applyAlignment="1" applyProtection="1">
      <alignment horizontal="left" vertical="top"/>
      <protection hidden="1"/>
    </xf>
    <xf numFmtId="166" fontId="5" fillId="2" borderId="9" xfId="2" applyNumberFormat="1" applyFill="1" applyBorder="1" applyAlignment="1" applyProtection="1">
      <alignment horizontal="left" vertical="top"/>
      <protection hidden="1"/>
    </xf>
    <xf numFmtId="44" fontId="4" fillId="2" borderId="30" xfId="0" applyNumberFormat="1" applyFont="1" applyFill="1" applyBorder="1" applyAlignment="1" applyProtection="1">
      <alignment wrapText="1"/>
      <protection hidden="1"/>
    </xf>
    <xf numFmtId="44" fontId="4" fillId="2" borderId="30" xfId="0" applyNumberFormat="1" applyFont="1" applyFill="1" applyBorder="1" applyProtection="1">
      <protection hidden="1"/>
    </xf>
    <xf numFmtId="44" fontId="4" fillId="2" borderId="35" xfId="0" applyNumberFormat="1" applyFont="1" applyFill="1" applyBorder="1" applyAlignment="1" applyProtection="1">
      <alignment wrapText="1"/>
      <protection hidden="1"/>
    </xf>
    <xf numFmtId="44" fontId="10" fillId="2" borderId="25" xfId="0" applyNumberFormat="1" applyFont="1" applyFill="1" applyBorder="1" applyAlignment="1" applyProtection="1">
      <alignment wrapText="1"/>
      <protection hidden="1"/>
    </xf>
    <xf numFmtId="44" fontId="10" fillId="2" borderId="25" xfId="0" applyNumberFormat="1" applyFont="1" applyFill="1" applyBorder="1" applyProtection="1">
      <protection hidden="1"/>
    </xf>
    <xf numFmtId="44" fontId="15" fillId="2" borderId="24" xfId="0" applyNumberFormat="1" applyFont="1" applyFill="1" applyBorder="1" applyAlignment="1" applyProtection="1">
      <alignment wrapText="1"/>
      <protection hidden="1"/>
    </xf>
    <xf numFmtId="44" fontId="15" fillId="2" borderId="24" xfId="0" applyNumberFormat="1" applyFont="1" applyFill="1" applyBorder="1" applyProtection="1">
      <protection hidden="1"/>
    </xf>
    <xf numFmtId="44" fontId="10" fillId="2" borderId="23" xfId="0" applyNumberFormat="1" applyFont="1" applyFill="1" applyBorder="1" applyAlignment="1" applyProtection="1">
      <alignment wrapText="1"/>
      <protection hidden="1"/>
    </xf>
    <xf numFmtId="44" fontId="10" fillId="2" borderId="23" xfId="0" applyNumberFormat="1" applyFont="1" applyFill="1" applyBorder="1" applyProtection="1">
      <protection hidden="1"/>
    </xf>
    <xf numFmtId="44" fontId="10" fillId="2" borderId="24" xfId="0" applyNumberFormat="1" applyFont="1" applyFill="1" applyBorder="1" applyProtection="1">
      <protection hidden="1"/>
    </xf>
    <xf numFmtId="44" fontId="4" fillId="2" borderId="25" xfId="0" applyNumberFormat="1" applyFont="1" applyFill="1" applyBorder="1" applyAlignment="1" applyProtection="1">
      <alignment wrapText="1"/>
      <protection hidden="1"/>
    </xf>
    <xf numFmtId="44" fontId="4" fillId="2" borderId="25" xfId="0" applyNumberFormat="1" applyFont="1" applyFill="1" applyBorder="1" applyProtection="1">
      <protection hidden="1"/>
    </xf>
    <xf numFmtId="44" fontId="4" fillId="4" borderId="25" xfId="0" applyNumberFormat="1" applyFont="1" applyFill="1" applyBorder="1" applyProtection="1">
      <protection hidden="1"/>
    </xf>
    <xf numFmtId="0" fontId="2" fillId="0" borderId="0" xfId="1"/>
    <xf numFmtId="167" fontId="0" fillId="0" borderId="0" xfId="0" applyNumberFormat="1"/>
    <xf numFmtId="0" fontId="3" fillId="2" borderId="0" xfId="1" applyFont="1" applyFill="1" applyAlignment="1" applyProtection="1">
      <alignment horizontal="left" vertical="top"/>
      <protection hidden="1"/>
    </xf>
    <xf numFmtId="0" fontId="4" fillId="2" borderId="0" xfId="1" applyFont="1" applyFill="1" applyAlignment="1" applyProtection="1">
      <alignment horizontal="left" vertical="top"/>
      <protection hidden="1"/>
    </xf>
    <xf numFmtId="0" fontId="0" fillId="0" borderId="0" xfId="0" applyProtection="1">
      <protection hidden="1"/>
    </xf>
    <xf numFmtId="0" fontId="6" fillId="2" borderId="0" xfId="2" applyFont="1" applyFill="1" applyAlignment="1" applyProtection="1">
      <alignment horizontal="left" vertical="top"/>
      <protection hidden="1"/>
    </xf>
    <xf numFmtId="0" fontId="5" fillId="2" borderId="0" xfId="2" applyFill="1" applyAlignment="1" applyProtection="1">
      <alignment horizontal="left" vertical="top"/>
      <protection hidden="1"/>
    </xf>
    <xf numFmtId="0" fontId="5" fillId="2" borderId="27" xfId="2" applyFill="1" applyBorder="1" applyAlignment="1" applyProtection="1">
      <alignment horizontal="left" vertical="top"/>
      <protection hidden="1"/>
    </xf>
    <xf numFmtId="164" fontId="5" fillId="2" borderId="49" xfId="2" applyNumberFormat="1" applyFill="1" applyBorder="1" applyAlignment="1" applyProtection="1">
      <alignment horizontal="center" vertical="top"/>
      <protection hidden="1"/>
    </xf>
    <xf numFmtId="0" fontId="5" fillId="2" borderId="32" xfId="2" applyFill="1" applyBorder="1" applyAlignment="1" applyProtection="1">
      <alignment horizontal="left" vertical="top"/>
      <protection hidden="1"/>
    </xf>
    <xf numFmtId="164" fontId="5" fillId="2" borderId="34" xfId="2" applyNumberFormat="1" applyFill="1" applyBorder="1" applyAlignment="1" applyProtection="1">
      <alignment horizontal="center" vertical="top"/>
      <protection hidden="1"/>
    </xf>
    <xf numFmtId="0" fontId="5" fillId="2" borderId="36" xfId="2" applyFill="1" applyBorder="1" applyAlignment="1" applyProtection="1">
      <alignment horizontal="left" vertical="top"/>
      <protection hidden="1"/>
    </xf>
    <xf numFmtId="164" fontId="5" fillId="2" borderId="48" xfId="2" applyNumberFormat="1" applyFill="1" applyBorder="1" applyAlignment="1" applyProtection="1">
      <alignment horizontal="center" vertical="top"/>
      <protection hidden="1"/>
    </xf>
    <xf numFmtId="0" fontId="7" fillId="2" borderId="0" xfId="2" quotePrefix="1" applyFont="1" applyFill="1" applyAlignment="1" applyProtection="1">
      <alignment horizontal="left" vertical="top"/>
      <protection hidden="1"/>
    </xf>
    <xf numFmtId="0" fontId="8" fillId="2" borderId="0" xfId="2" applyFont="1" applyFill="1" applyAlignment="1" applyProtection="1">
      <alignment horizontal="left" vertical="top"/>
      <protection hidden="1"/>
    </xf>
    <xf numFmtId="0" fontId="7" fillId="2" borderId="10" xfId="2" applyFont="1" applyFill="1" applyBorder="1" applyAlignment="1" applyProtection="1">
      <alignment horizontal="left" vertical="top"/>
      <protection hidden="1"/>
    </xf>
    <xf numFmtId="0" fontId="7" fillId="2" borderId="26" xfId="2" applyFont="1" applyFill="1" applyBorder="1" applyAlignment="1" applyProtection="1">
      <alignment horizontal="left" vertical="top"/>
      <protection hidden="1"/>
    </xf>
    <xf numFmtId="0" fontId="7" fillId="2" borderId="10" xfId="2" applyFont="1" applyFill="1" applyBorder="1" applyAlignment="1" applyProtection="1">
      <alignment horizontal="left" vertical="top" wrapText="1"/>
      <protection hidden="1"/>
    </xf>
    <xf numFmtId="0" fontId="7" fillId="2" borderId="11" xfId="2" applyFont="1" applyFill="1" applyBorder="1" applyAlignment="1" applyProtection="1">
      <alignment horizontal="left" vertical="top" wrapText="1"/>
      <protection hidden="1"/>
    </xf>
    <xf numFmtId="0" fontId="7" fillId="2" borderId="12" xfId="1" applyFont="1" applyFill="1" applyBorder="1" applyAlignment="1" applyProtection="1">
      <alignment horizontal="left" vertical="top"/>
      <protection hidden="1"/>
    </xf>
    <xf numFmtId="0" fontId="5" fillId="2" borderId="13" xfId="2" applyFill="1" applyBorder="1" applyAlignment="1" applyProtection="1">
      <alignment horizontal="left" vertical="top"/>
      <protection hidden="1"/>
    </xf>
    <xf numFmtId="0" fontId="7" fillId="2" borderId="0" xfId="2" applyFont="1" applyFill="1" applyAlignment="1" applyProtection="1">
      <alignment horizontal="left" vertical="top"/>
      <protection hidden="1"/>
    </xf>
    <xf numFmtId="0" fontId="5" fillId="2" borderId="17" xfId="2" applyFill="1" applyBorder="1" applyAlignment="1" applyProtection="1">
      <alignment horizontal="left" vertical="top"/>
      <protection hidden="1"/>
    </xf>
    <xf numFmtId="164" fontId="5" fillId="3" borderId="2" xfId="2" applyNumberFormat="1" applyFill="1" applyBorder="1" applyAlignment="1" applyProtection="1">
      <alignment horizontal="center" vertical="top"/>
      <protection locked="0" hidden="1"/>
    </xf>
    <xf numFmtId="164" fontId="5" fillId="3" borderId="8" xfId="2" applyNumberFormat="1" applyFill="1" applyBorder="1" applyAlignment="1" applyProtection="1">
      <alignment horizontal="center" vertical="top"/>
      <protection locked="0" hidden="1"/>
    </xf>
    <xf numFmtId="0" fontId="0" fillId="2" borderId="18" xfId="0" applyFill="1" applyBorder="1" applyAlignment="1" applyProtection="1">
      <alignment wrapText="1"/>
      <protection hidden="1"/>
    </xf>
    <xf numFmtId="0" fontId="0" fillId="2" borderId="19" xfId="0" applyFill="1" applyBorder="1" applyAlignment="1" applyProtection="1">
      <alignment wrapText="1"/>
      <protection hidden="1"/>
    </xf>
    <xf numFmtId="0" fontId="4" fillId="2" borderId="19" xfId="0" applyFont="1" applyFill="1" applyBorder="1" applyAlignment="1" applyProtection="1">
      <alignment wrapText="1"/>
      <protection hidden="1"/>
    </xf>
    <xf numFmtId="0" fontId="0" fillId="2" borderId="19" xfId="0" applyFill="1" applyBorder="1" applyProtection="1">
      <protection hidden="1"/>
    </xf>
    <xf numFmtId="0" fontId="0" fillId="2" borderId="20" xfId="0" applyFill="1" applyBorder="1" applyAlignment="1" applyProtection="1">
      <alignment wrapText="1"/>
      <protection hidden="1"/>
    </xf>
    <xf numFmtId="0" fontId="0" fillId="2" borderId="13" xfId="0" applyFill="1" applyBorder="1" applyAlignment="1" applyProtection="1">
      <alignment wrapText="1"/>
      <protection hidden="1"/>
    </xf>
    <xf numFmtId="0" fontId="9" fillId="2" borderId="0" xfId="0" applyFont="1" applyFill="1" applyAlignment="1" applyProtection="1">
      <alignment vertical="top"/>
      <protection hidden="1"/>
    </xf>
    <xf numFmtId="0" fontId="0" fillId="2" borderId="0" xfId="0" applyFill="1" applyAlignment="1" applyProtection="1">
      <alignment wrapText="1"/>
      <protection hidden="1"/>
    </xf>
    <xf numFmtId="0" fontId="4" fillId="2" borderId="0" xfId="0" applyFont="1" applyFill="1" applyAlignment="1" applyProtection="1">
      <alignment wrapText="1"/>
      <protection hidden="1"/>
    </xf>
    <xf numFmtId="0" fontId="0" fillId="2" borderId="0" xfId="0" applyFill="1" applyProtection="1">
      <protection hidden="1"/>
    </xf>
    <xf numFmtId="0" fontId="0" fillId="2" borderId="21" xfId="0" applyFill="1" applyBorder="1" applyAlignment="1" applyProtection="1">
      <alignment wrapText="1"/>
      <protection hidden="1"/>
    </xf>
    <xf numFmtId="0" fontId="10" fillId="2" borderId="11" xfId="0" applyFont="1" applyFill="1" applyBorder="1" applyAlignment="1" applyProtection="1">
      <alignment vertical="top" wrapText="1"/>
      <protection hidden="1"/>
    </xf>
    <xf numFmtId="0" fontId="4" fillId="2" borderId="23" xfId="0" applyFont="1" applyFill="1" applyBorder="1" applyAlignment="1" applyProtection="1">
      <alignment wrapText="1"/>
      <protection hidden="1"/>
    </xf>
    <xf numFmtId="0" fontId="0" fillId="2" borderId="23" xfId="0" applyFill="1" applyBorder="1" applyProtection="1">
      <protection hidden="1"/>
    </xf>
    <xf numFmtId="0" fontId="0" fillId="2" borderId="24" xfId="0" applyFill="1" applyBorder="1" applyProtection="1">
      <protection hidden="1"/>
    </xf>
    <xf numFmtId="0" fontId="12" fillId="2" borderId="0" xfId="0" applyFont="1" applyFill="1" applyAlignment="1" applyProtection="1">
      <alignment horizontal="left" vertical="top" wrapText="1"/>
      <protection hidden="1"/>
    </xf>
    <xf numFmtId="0" fontId="12" fillId="2" borderId="25" xfId="0" applyFont="1" applyFill="1" applyBorder="1" applyAlignment="1" applyProtection="1">
      <alignment horizontal="left" vertical="top" wrapText="1"/>
      <protection hidden="1"/>
    </xf>
    <xf numFmtId="0" fontId="12" fillId="2" borderId="23" xfId="0" applyFont="1" applyFill="1" applyBorder="1" applyAlignment="1" applyProtection="1">
      <alignment horizontal="left" vertical="top"/>
      <protection hidden="1"/>
    </xf>
    <xf numFmtId="0" fontId="12" fillId="2" borderId="25" xfId="0" applyFont="1" applyFill="1" applyBorder="1" applyProtection="1">
      <protection hidden="1"/>
    </xf>
    <xf numFmtId="0" fontId="10" fillId="2" borderId="22" xfId="0" applyFont="1" applyFill="1" applyBorder="1" applyProtection="1">
      <protection hidden="1"/>
    </xf>
    <xf numFmtId="0" fontId="10" fillId="2" borderId="26" xfId="0" applyFont="1" applyFill="1" applyBorder="1" applyProtection="1">
      <protection hidden="1"/>
    </xf>
    <xf numFmtId="0" fontId="10" fillId="2" borderId="11" xfId="0" applyFont="1" applyFill="1" applyBorder="1" applyAlignment="1" applyProtection="1">
      <alignment wrapText="1"/>
      <protection hidden="1"/>
    </xf>
    <xf numFmtId="0" fontId="4" fillId="2" borderId="25" xfId="0" applyFont="1" applyFill="1" applyBorder="1" applyAlignment="1" applyProtection="1">
      <alignment wrapText="1"/>
      <protection hidden="1"/>
    </xf>
    <xf numFmtId="0" fontId="0" fillId="2" borderId="25" xfId="0" applyFill="1" applyBorder="1" applyProtection="1">
      <protection hidden="1"/>
    </xf>
    <xf numFmtId="0" fontId="14" fillId="2" borderId="0" xfId="0" applyFont="1" applyFill="1" applyAlignment="1" applyProtection="1">
      <alignment wrapText="1"/>
      <protection hidden="1"/>
    </xf>
    <xf numFmtId="0" fontId="10" fillId="2" borderId="0" xfId="0" applyFont="1" applyFill="1" applyAlignment="1" applyProtection="1">
      <alignment horizontal="left" vertical="top" wrapText="1"/>
      <protection hidden="1"/>
    </xf>
    <xf numFmtId="44" fontId="10" fillId="2" borderId="0" xfId="0" applyNumberFormat="1" applyFont="1" applyFill="1" applyAlignment="1" applyProtection="1">
      <alignment wrapText="1"/>
      <protection hidden="1"/>
    </xf>
    <xf numFmtId="44" fontId="10" fillId="2" borderId="0" xfId="0" applyNumberFormat="1" applyFont="1" applyFill="1" applyProtection="1">
      <protection hidden="1"/>
    </xf>
    <xf numFmtId="0" fontId="4" fillId="2" borderId="23" xfId="0" applyFont="1" applyFill="1" applyBorder="1" applyAlignment="1" applyProtection="1">
      <alignment vertical="top" wrapText="1"/>
      <protection hidden="1"/>
    </xf>
    <xf numFmtId="0" fontId="0" fillId="2" borderId="26" xfId="0" applyFill="1" applyBorder="1" applyAlignment="1" applyProtection="1">
      <alignment vertical="top"/>
      <protection hidden="1"/>
    </xf>
    <xf numFmtId="0" fontId="0" fillId="2" borderId="25" xfId="0" applyFill="1" applyBorder="1" applyAlignment="1" applyProtection="1">
      <alignment vertical="top"/>
      <protection hidden="1"/>
    </xf>
    <xf numFmtId="44" fontId="15" fillId="2" borderId="0" xfId="0" applyNumberFormat="1" applyFont="1" applyFill="1" applyAlignment="1" applyProtection="1">
      <alignment wrapText="1"/>
      <protection hidden="1"/>
    </xf>
    <xf numFmtId="44" fontId="15" fillId="2" borderId="0" xfId="0" applyNumberFormat="1" applyFont="1" applyFill="1" applyProtection="1">
      <protection hidden="1"/>
    </xf>
    <xf numFmtId="44" fontId="4" fillId="2" borderId="0" xfId="0" applyNumberFormat="1" applyFont="1" applyFill="1" applyProtection="1">
      <protection hidden="1"/>
    </xf>
    <xf numFmtId="0" fontId="10" fillId="2" borderId="11" xfId="0" applyFont="1" applyFill="1" applyBorder="1" applyAlignment="1" applyProtection="1">
      <alignment vertical="top"/>
      <protection hidden="1"/>
    </xf>
    <xf numFmtId="0" fontId="4" fillId="2" borderId="23" xfId="0" applyFont="1" applyFill="1" applyBorder="1" applyAlignment="1" applyProtection="1">
      <alignment vertical="top"/>
      <protection hidden="1"/>
    </xf>
    <xf numFmtId="44" fontId="10" fillId="2" borderId="24" xfId="0" applyNumberFormat="1" applyFont="1" applyFill="1" applyBorder="1" applyAlignment="1" applyProtection="1">
      <alignment wrapText="1"/>
      <protection hidden="1"/>
    </xf>
    <xf numFmtId="0" fontId="12" fillId="2" borderId="22" xfId="0" applyFont="1" applyFill="1" applyBorder="1" applyProtection="1">
      <protection hidden="1"/>
    </xf>
    <xf numFmtId="0" fontId="4" fillId="2" borderId="0" xfId="0" applyFont="1" applyFill="1" applyProtection="1">
      <protection hidden="1"/>
    </xf>
    <xf numFmtId="0" fontId="12" fillId="4" borderId="22" xfId="0" applyFont="1" applyFill="1" applyBorder="1" applyProtection="1">
      <protection hidden="1"/>
    </xf>
    <xf numFmtId="0" fontId="4" fillId="4" borderId="23" xfId="0" applyFont="1" applyFill="1" applyBorder="1" applyAlignment="1" applyProtection="1">
      <alignment wrapText="1"/>
      <protection hidden="1"/>
    </xf>
    <xf numFmtId="0" fontId="4" fillId="4" borderId="23" xfId="0" applyFont="1" applyFill="1" applyBorder="1" applyProtection="1">
      <protection hidden="1"/>
    </xf>
    <xf numFmtId="0" fontId="1" fillId="2" borderId="0" xfId="0" applyFont="1" applyFill="1" applyProtection="1">
      <protection hidden="1"/>
    </xf>
    <xf numFmtId="0" fontId="0" fillId="2" borderId="17" xfId="0" applyFill="1" applyBorder="1" applyAlignment="1" applyProtection="1">
      <alignment wrapText="1"/>
      <protection hidden="1"/>
    </xf>
    <xf numFmtId="0" fontId="0" fillId="2" borderId="41" xfId="0" applyFill="1" applyBorder="1" applyAlignment="1" applyProtection="1">
      <alignment wrapText="1"/>
      <protection hidden="1"/>
    </xf>
    <xf numFmtId="0" fontId="4" fillId="2" borderId="41" xfId="0" applyFont="1" applyFill="1" applyBorder="1" applyAlignment="1" applyProtection="1">
      <alignment wrapText="1"/>
      <protection hidden="1"/>
    </xf>
    <xf numFmtId="0" fontId="0" fillId="2" borderId="42" xfId="0" applyFill="1" applyBorder="1" applyAlignment="1" applyProtection="1">
      <alignment wrapText="1"/>
      <protection hidden="1"/>
    </xf>
    <xf numFmtId="0" fontId="4" fillId="0" borderId="0" xfId="0" applyFont="1" applyProtection="1">
      <protection hidden="1"/>
    </xf>
    <xf numFmtId="0" fontId="17" fillId="0" borderId="0" xfId="0" applyFont="1"/>
    <xf numFmtId="3" fontId="0" fillId="0" borderId="0" xfId="4" applyNumberFormat="1" applyFont="1"/>
    <xf numFmtId="167" fontId="5" fillId="0" borderId="56" xfId="4" applyNumberFormat="1" applyFont="1" applyBorder="1"/>
    <xf numFmtId="167" fontId="5" fillId="0" borderId="57" xfId="4" applyNumberFormat="1" applyFont="1" applyBorder="1"/>
    <xf numFmtId="167" fontId="5" fillId="0" borderId="0" xfId="4" applyNumberFormat="1" applyFont="1" applyBorder="1"/>
    <xf numFmtId="167" fontId="5" fillId="0" borderId="0" xfId="4" applyNumberFormat="1" applyFont="1"/>
    <xf numFmtId="167" fontId="5" fillId="0" borderId="58" xfId="4" applyNumberFormat="1" applyFont="1" applyBorder="1"/>
    <xf numFmtId="167" fontId="5" fillId="0" borderId="59" xfId="4" applyNumberFormat="1" applyFont="1" applyBorder="1"/>
    <xf numFmtId="167" fontId="5" fillId="0" borderId="60" xfId="4" applyNumberFormat="1" applyFont="1" applyBorder="1"/>
    <xf numFmtId="0" fontId="19" fillId="0" borderId="0" xfId="0" applyFont="1" applyProtection="1">
      <protection hidden="1"/>
    </xf>
    <xf numFmtId="0" fontId="20" fillId="5" borderId="0" xfId="0" applyFont="1" applyFill="1" applyProtection="1">
      <protection hidden="1"/>
    </xf>
    <xf numFmtId="0" fontId="20" fillId="0" borderId="0" xfId="0" applyFont="1" applyProtection="1">
      <protection hidden="1"/>
    </xf>
    <xf numFmtId="0" fontId="21" fillId="0" borderId="0" xfId="0" applyFont="1" applyProtection="1">
      <protection hidden="1"/>
    </xf>
    <xf numFmtId="0" fontId="22" fillId="0" borderId="0" xfId="0" applyFont="1" applyProtection="1">
      <protection hidden="1"/>
    </xf>
    <xf numFmtId="0" fontId="19" fillId="5" borderId="0" xfId="0" applyFont="1" applyFill="1" applyProtection="1">
      <protection hidden="1"/>
    </xf>
    <xf numFmtId="0" fontId="18" fillId="0" borderId="0" xfId="5" applyProtection="1">
      <protection hidden="1"/>
    </xf>
    <xf numFmtId="0" fontId="23" fillId="0" borderId="0" xfId="0" applyFont="1" applyProtection="1">
      <protection hidden="1"/>
    </xf>
    <xf numFmtId="0" fontId="14" fillId="3" borderId="16" xfId="0" applyFont="1" applyFill="1" applyBorder="1" applyAlignment="1" applyProtection="1">
      <alignment horizontal="left" wrapText="1"/>
      <protection locked="0"/>
    </xf>
    <xf numFmtId="49" fontId="4" fillId="3" borderId="29" xfId="0" applyNumberFormat="1" applyFont="1" applyFill="1" applyBorder="1" applyAlignment="1" applyProtection="1">
      <alignment wrapText="1"/>
      <protection locked="0"/>
    </xf>
    <xf numFmtId="0" fontId="14" fillId="3" borderId="2" xfId="0" applyFont="1" applyFill="1" applyBorder="1" applyAlignment="1" applyProtection="1">
      <alignment horizontal="left" wrapText="1"/>
      <protection locked="0"/>
    </xf>
    <xf numFmtId="49" fontId="4" fillId="3" borderId="34" xfId="0" applyNumberFormat="1" applyFont="1" applyFill="1" applyBorder="1" applyAlignment="1" applyProtection="1">
      <alignment wrapText="1"/>
      <protection locked="0"/>
    </xf>
    <xf numFmtId="0" fontId="14" fillId="3" borderId="38" xfId="0" applyFont="1" applyFill="1" applyBorder="1" applyAlignment="1" applyProtection="1">
      <alignment horizontal="left" wrapText="1"/>
      <protection locked="0"/>
    </xf>
    <xf numFmtId="49" fontId="4" fillId="3" borderId="39" xfId="0" applyNumberFormat="1" applyFont="1" applyFill="1" applyBorder="1" applyAlignment="1" applyProtection="1">
      <alignment wrapText="1"/>
      <protection locked="0"/>
    </xf>
    <xf numFmtId="165" fontId="4" fillId="3" borderId="31" xfId="0" applyNumberFormat="1" applyFont="1" applyFill="1" applyBorder="1" applyProtection="1">
      <protection locked="0"/>
    </xf>
    <xf numFmtId="49" fontId="4" fillId="3" borderId="2" xfId="0" applyNumberFormat="1" applyFont="1" applyFill="1" applyBorder="1" applyAlignment="1" applyProtection="1">
      <alignment wrapText="1"/>
      <protection locked="0"/>
    </xf>
    <xf numFmtId="44" fontId="4" fillId="3" borderId="2" xfId="0" applyNumberFormat="1" applyFont="1" applyFill="1" applyBorder="1" applyAlignment="1" applyProtection="1">
      <alignment wrapText="1"/>
      <protection locked="0"/>
    </xf>
    <xf numFmtId="44" fontId="4" fillId="3" borderId="34" xfId="0" applyNumberFormat="1" applyFont="1" applyFill="1" applyBorder="1" applyProtection="1">
      <protection locked="0"/>
    </xf>
    <xf numFmtId="49" fontId="4" fillId="3" borderId="38" xfId="0" applyNumberFormat="1" applyFont="1" applyFill="1" applyBorder="1" applyAlignment="1" applyProtection="1">
      <alignment wrapText="1"/>
      <protection locked="0"/>
    </xf>
    <xf numFmtId="44" fontId="4" fillId="3" borderId="38" xfId="0" applyNumberFormat="1" applyFont="1" applyFill="1" applyBorder="1" applyAlignment="1" applyProtection="1">
      <alignment wrapText="1"/>
      <protection locked="0"/>
    </xf>
    <xf numFmtId="44" fontId="4" fillId="3" borderId="39" xfId="0" applyNumberFormat="1" applyFont="1" applyFill="1" applyBorder="1" applyProtection="1">
      <protection locked="0"/>
    </xf>
    <xf numFmtId="0" fontId="5" fillId="3" borderId="5" xfId="2" applyFill="1" applyBorder="1" applyAlignment="1" applyProtection="1">
      <alignment horizontal="left" vertical="top"/>
      <protection locked="0"/>
    </xf>
    <xf numFmtId="0" fontId="5" fillId="3" borderId="3" xfId="2" applyFill="1" applyBorder="1" applyAlignment="1" applyProtection="1">
      <alignment horizontal="left" vertical="top"/>
      <protection locked="0"/>
    </xf>
    <xf numFmtId="1" fontId="5" fillId="3" borderId="3" xfId="2" applyNumberFormat="1" applyFill="1" applyBorder="1" applyAlignment="1" applyProtection="1">
      <alignment horizontal="left" vertical="top"/>
      <protection locked="0"/>
    </xf>
    <xf numFmtId="0" fontId="5" fillId="3" borderId="2" xfId="2" applyFill="1" applyBorder="1" applyAlignment="1" applyProtection="1">
      <alignment horizontal="left" vertical="top"/>
      <protection locked="0"/>
    </xf>
    <xf numFmtId="1" fontId="5" fillId="3" borderId="2" xfId="2" applyNumberFormat="1" applyFill="1" applyBorder="1" applyAlignment="1" applyProtection="1">
      <alignment horizontal="left" vertical="top"/>
      <protection locked="0"/>
    </xf>
    <xf numFmtId="0" fontId="5" fillId="3" borderId="8" xfId="2" applyFill="1" applyBorder="1" applyAlignment="1" applyProtection="1">
      <alignment horizontal="left" vertical="top"/>
      <protection locked="0"/>
    </xf>
    <xf numFmtId="1" fontId="5" fillId="3" borderId="8" xfId="2" applyNumberFormat="1" applyFill="1" applyBorder="1" applyAlignment="1" applyProtection="1">
      <alignment horizontal="left" vertical="top"/>
      <protection locked="0"/>
    </xf>
    <xf numFmtId="9" fontId="5" fillId="3" borderId="28" xfId="2" applyNumberFormat="1" applyFill="1" applyBorder="1" applyAlignment="1" applyProtection="1">
      <alignment horizontal="right" vertical="top"/>
      <protection locked="0"/>
    </xf>
    <xf numFmtId="9" fontId="5" fillId="3" borderId="33" xfId="2" applyNumberFormat="1" applyFill="1" applyBorder="1" applyAlignment="1" applyProtection="1">
      <alignment horizontal="right" vertical="top"/>
      <protection locked="0"/>
    </xf>
    <xf numFmtId="9" fontId="5" fillId="3" borderId="37" xfId="2" applyNumberFormat="1" applyFill="1" applyBorder="1" applyAlignment="1" applyProtection="1">
      <alignment horizontal="right" vertical="top"/>
      <protection locked="0"/>
    </xf>
    <xf numFmtId="0" fontId="5" fillId="3" borderId="7" xfId="2" applyFill="1" applyBorder="1" applyAlignment="1" applyProtection="1">
      <alignment horizontal="left" vertical="top"/>
      <protection locked="0"/>
    </xf>
    <xf numFmtId="165" fontId="5" fillId="3" borderId="15" xfId="2" applyNumberFormat="1" applyFill="1" applyBorder="1" applyAlignment="1" applyProtection="1">
      <alignment horizontal="left" vertical="top"/>
      <protection locked="0"/>
    </xf>
    <xf numFmtId="0" fontId="5" fillId="3" borderId="16" xfId="2" applyFill="1" applyBorder="1" applyAlignment="1" applyProtection="1">
      <alignment horizontal="left" vertical="top"/>
      <protection locked="0"/>
    </xf>
    <xf numFmtId="165" fontId="5" fillId="3" borderId="5" xfId="2" applyNumberFormat="1" applyFill="1" applyBorder="1" applyAlignment="1" applyProtection="1">
      <alignment horizontal="left" vertical="top"/>
      <protection locked="0"/>
    </xf>
    <xf numFmtId="165" fontId="5" fillId="3" borderId="7" xfId="2" applyNumberFormat="1" applyFill="1" applyBorder="1" applyAlignment="1" applyProtection="1">
      <alignment horizontal="left" vertical="top"/>
      <protection locked="0"/>
    </xf>
    <xf numFmtId="0" fontId="5" fillId="3" borderId="1" xfId="2" applyFill="1" applyBorder="1" applyAlignment="1" applyProtection="1">
      <alignment horizontal="left" vertical="top"/>
      <protection locked="0"/>
    </xf>
    <xf numFmtId="0" fontId="24" fillId="2" borderId="0" xfId="6" applyFill="1"/>
    <xf numFmtId="0" fontId="5" fillId="2" borderId="43" xfId="2" applyFill="1" applyBorder="1" applyAlignment="1" applyProtection="1">
      <alignment horizontal="left" vertical="top"/>
      <protection hidden="1"/>
    </xf>
    <xf numFmtId="49" fontId="5" fillId="3" borderId="61" xfId="2" applyNumberFormat="1" applyFill="1" applyBorder="1" applyAlignment="1" applyProtection="1">
      <alignment horizontal="left" vertical="top" wrapText="1"/>
      <protection locked="0"/>
    </xf>
    <xf numFmtId="49" fontId="5" fillId="3" borderId="14" xfId="2" applyNumberFormat="1" applyFill="1" applyBorder="1" applyAlignment="1" applyProtection="1">
      <alignment horizontal="left" vertical="top"/>
      <protection locked="0"/>
    </xf>
    <xf numFmtId="168" fontId="5" fillId="2" borderId="30" xfId="3" applyNumberFormat="1" applyFont="1" applyFill="1" applyBorder="1" applyAlignment="1" applyProtection="1">
      <alignment horizontal="left" vertical="top"/>
      <protection hidden="1"/>
    </xf>
    <xf numFmtId="165" fontId="7" fillId="2" borderId="30" xfId="3" applyNumberFormat="1" applyFont="1" applyFill="1" applyBorder="1" applyAlignment="1" applyProtection="1">
      <alignment horizontal="left" vertical="top"/>
      <protection hidden="1"/>
    </xf>
    <xf numFmtId="0" fontId="5" fillId="2" borderId="35" xfId="2" applyFill="1" applyBorder="1" applyAlignment="1" applyProtection="1">
      <alignment horizontal="left" vertical="top"/>
      <protection hidden="1"/>
    </xf>
    <xf numFmtId="49" fontId="5" fillId="3" borderId="33" xfId="2" applyNumberFormat="1" applyFill="1" applyBorder="1" applyAlignment="1" applyProtection="1">
      <alignment horizontal="left" vertical="top"/>
      <protection locked="0"/>
    </xf>
    <xf numFmtId="49" fontId="5" fillId="3" borderId="6" xfId="2" applyNumberFormat="1" applyFill="1" applyBorder="1" applyAlignment="1" applyProtection="1">
      <alignment horizontal="left" vertical="top"/>
      <protection locked="0"/>
    </xf>
    <xf numFmtId="0" fontId="5" fillId="2" borderId="44" xfId="2" applyFill="1" applyBorder="1" applyAlignment="1" applyProtection="1">
      <alignment horizontal="left" vertical="top"/>
      <protection hidden="1"/>
    </xf>
    <xf numFmtId="49" fontId="5" fillId="3" borderId="37" xfId="2" applyNumberFormat="1" applyFill="1" applyBorder="1" applyAlignment="1" applyProtection="1">
      <alignment horizontal="left" vertical="top"/>
      <protection locked="0"/>
    </xf>
    <xf numFmtId="49" fontId="5" fillId="3" borderId="9" xfId="2" applyNumberFormat="1" applyFill="1" applyBorder="1" applyAlignment="1" applyProtection="1">
      <alignment horizontal="left" vertical="top"/>
      <protection locked="0"/>
    </xf>
    <xf numFmtId="165" fontId="26" fillId="2" borderId="25" xfId="3" applyNumberFormat="1" applyFont="1" applyFill="1" applyBorder="1" applyAlignment="1" applyProtection="1">
      <alignment horizontal="left" vertical="top"/>
      <protection hidden="1"/>
    </xf>
    <xf numFmtId="0" fontId="24" fillId="0" borderId="0" xfId="6" applyProtection="1">
      <protection hidden="1"/>
    </xf>
    <xf numFmtId="0" fontId="24" fillId="0" borderId="0" xfId="6"/>
    <xf numFmtId="0" fontId="4" fillId="2" borderId="0" xfId="1" applyFont="1" applyFill="1" applyAlignment="1" applyProtection="1">
      <alignment horizontal="center" vertical="top"/>
      <protection hidden="1"/>
    </xf>
    <xf numFmtId="0" fontId="24" fillId="2" borderId="0" xfId="6" applyFill="1" applyAlignment="1">
      <alignment horizontal="center"/>
    </xf>
    <xf numFmtId="0" fontId="14" fillId="2" borderId="22" xfId="0" applyFont="1" applyFill="1" applyBorder="1" applyAlignment="1" applyProtection="1">
      <alignment wrapText="1"/>
      <protection hidden="1"/>
    </xf>
    <xf numFmtId="0" fontId="14" fillId="2" borderId="23" xfId="0" applyFont="1" applyFill="1" applyBorder="1" applyAlignment="1" applyProtection="1">
      <alignment wrapText="1"/>
      <protection hidden="1"/>
    </xf>
    <xf numFmtId="0" fontId="10" fillId="2" borderId="23" xfId="0" applyFont="1" applyFill="1" applyBorder="1" applyAlignment="1" applyProtection="1">
      <alignment horizontal="left" vertical="top" wrapText="1"/>
      <protection hidden="1"/>
    </xf>
    <xf numFmtId="0" fontId="10" fillId="2" borderId="23" xfId="0" applyFont="1" applyFill="1" applyBorder="1" applyAlignment="1" applyProtection="1">
      <alignment vertical="top" wrapText="1"/>
      <protection hidden="1"/>
    </xf>
    <xf numFmtId="0" fontId="5" fillId="3" borderId="28" xfId="2" applyFill="1" applyBorder="1" applyAlignment="1" applyProtection="1">
      <alignment horizontal="left" vertical="top"/>
      <protection locked="0"/>
    </xf>
    <xf numFmtId="0" fontId="5" fillId="3" borderId="33" xfId="2" applyFill="1" applyBorder="1" applyAlignment="1" applyProtection="1">
      <alignment horizontal="left" vertical="top"/>
      <protection locked="0"/>
    </xf>
    <xf numFmtId="0" fontId="5" fillId="3" borderId="37" xfId="2" applyFill="1" applyBorder="1" applyAlignment="1" applyProtection="1">
      <alignment horizontal="left" vertical="top"/>
      <protection locked="0"/>
    </xf>
    <xf numFmtId="0" fontId="5" fillId="3" borderId="34" xfId="2" applyFill="1" applyBorder="1" applyAlignment="1" applyProtection="1">
      <alignment vertical="top"/>
      <protection locked="0"/>
    </xf>
    <xf numFmtId="0" fontId="5" fillId="3" borderId="49" xfId="2" applyFill="1" applyBorder="1" applyAlignment="1" applyProtection="1">
      <alignment vertical="top"/>
      <protection locked="0"/>
    </xf>
    <xf numFmtId="0" fontId="7" fillId="2" borderId="22" xfId="2" applyFont="1" applyFill="1" applyBorder="1" applyAlignment="1" applyProtection="1">
      <alignment vertical="top"/>
      <protection hidden="1"/>
    </xf>
    <xf numFmtId="0" fontId="5" fillId="3" borderId="48" xfId="2" applyFill="1" applyBorder="1" applyAlignment="1" applyProtection="1">
      <alignment vertical="top"/>
      <protection locked="0"/>
    </xf>
    <xf numFmtId="0" fontId="17" fillId="0" borderId="0" xfId="0" applyFont="1" applyProtection="1">
      <protection hidden="1"/>
    </xf>
    <xf numFmtId="0" fontId="12" fillId="2" borderId="18" xfId="0" applyFont="1" applyFill="1" applyBorder="1" applyAlignment="1">
      <alignment vertical="top"/>
    </xf>
    <xf numFmtId="0" fontId="12" fillId="2" borderId="19" xfId="0" applyFont="1" applyFill="1" applyBorder="1"/>
    <xf numFmtId="0" fontId="1" fillId="2" borderId="19" xfId="0" applyFont="1" applyFill="1" applyBorder="1"/>
    <xf numFmtId="0" fontId="4" fillId="2" borderId="19" xfId="0" applyFont="1" applyFill="1" applyBorder="1"/>
    <xf numFmtId="0" fontId="1" fillId="2" borderId="20" xfId="0" applyFont="1" applyFill="1" applyBorder="1"/>
    <xf numFmtId="0" fontId="12" fillId="2" borderId="13" xfId="0" applyFont="1" applyFill="1" applyBorder="1" applyAlignment="1">
      <alignment vertical="top"/>
    </xf>
    <xf numFmtId="0" fontId="1" fillId="2" borderId="21" xfId="0" applyFont="1" applyFill="1" applyBorder="1"/>
    <xf numFmtId="0" fontId="4" fillId="2" borderId="13" xfId="0" applyFont="1" applyFill="1" applyBorder="1"/>
    <xf numFmtId="0" fontId="12" fillId="2" borderId="13" xfId="0" applyFont="1" applyFill="1" applyBorder="1"/>
    <xf numFmtId="0" fontId="4" fillId="2" borderId="21" xfId="0" applyFont="1" applyFill="1" applyBorder="1" applyProtection="1">
      <protection locked="0"/>
    </xf>
    <xf numFmtId="0" fontId="12" fillId="2" borderId="17" xfId="0" applyFont="1" applyFill="1" applyBorder="1"/>
    <xf numFmtId="0" fontId="4" fillId="2" borderId="41" xfId="0" applyFont="1" applyFill="1" applyBorder="1" applyProtection="1">
      <protection locked="0"/>
    </xf>
    <xf numFmtId="0" fontId="4" fillId="2" borderId="42" xfId="0" applyFont="1" applyFill="1" applyBorder="1" applyProtection="1">
      <protection locked="0"/>
    </xf>
    <xf numFmtId="0" fontId="0" fillId="2" borderId="41" xfId="0" applyFill="1" applyBorder="1" applyProtection="1">
      <protection hidden="1"/>
    </xf>
    <xf numFmtId="0" fontId="5" fillId="0" borderId="0" xfId="0" applyFont="1" applyProtection="1">
      <protection hidden="1"/>
    </xf>
    <xf numFmtId="0" fontId="24" fillId="2" borderId="0" xfId="6" applyFill="1" applyProtection="1">
      <protection hidden="1"/>
    </xf>
    <xf numFmtId="168" fontId="5" fillId="3" borderId="30" xfId="2" applyNumberFormat="1" applyFill="1" applyBorder="1" applyAlignment="1" applyProtection="1">
      <alignment horizontal="center" vertical="top"/>
      <protection hidden="1"/>
    </xf>
    <xf numFmtId="168" fontId="5" fillId="3" borderId="31" xfId="2" applyNumberFormat="1" applyFill="1" applyBorder="1" applyAlignment="1" applyProtection="1">
      <alignment horizontal="center" vertical="top"/>
      <protection hidden="1"/>
    </xf>
    <xf numFmtId="168" fontId="5" fillId="6" borderId="31" xfId="2" applyNumberFormat="1" applyFill="1" applyBorder="1" applyAlignment="1" applyProtection="1">
      <alignment horizontal="center" vertical="top"/>
      <protection hidden="1"/>
    </xf>
    <xf numFmtId="168" fontId="7" fillId="3" borderId="25" xfId="2" applyNumberFormat="1" applyFont="1" applyFill="1" applyBorder="1" applyAlignment="1" applyProtection="1">
      <alignment horizontal="center" vertical="top"/>
      <protection hidden="1"/>
    </xf>
    <xf numFmtId="168" fontId="7" fillId="3" borderId="23" xfId="2" applyNumberFormat="1" applyFont="1" applyFill="1" applyBorder="1" applyAlignment="1" applyProtection="1">
      <alignment horizontal="center" vertical="top"/>
      <protection hidden="1"/>
    </xf>
    <xf numFmtId="0" fontId="24" fillId="2" borderId="0" xfId="6" applyFill="1" applyAlignment="1" applyProtection="1">
      <alignment horizontal="center"/>
      <protection hidden="1"/>
    </xf>
    <xf numFmtId="0" fontId="27" fillId="5" borderId="0" xfId="0" applyFont="1" applyFill="1" applyProtection="1">
      <protection hidden="1"/>
    </xf>
    <xf numFmtId="0" fontId="27" fillId="0" borderId="0" xfId="0" applyFont="1" applyProtection="1">
      <protection hidden="1"/>
    </xf>
    <xf numFmtId="164" fontId="5" fillId="3" borderId="16" xfId="2" applyNumberFormat="1" applyFill="1" applyBorder="1" applyAlignment="1" applyProtection="1">
      <alignment horizontal="center" vertical="top"/>
      <protection locked="0" hidden="1"/>
    </xf>
    <xf numFmtId="165" fontId="5" fillId="2" borderId="53" xfId="3" applyNumberFormat="1" applyFont="1" applyFill="1" applyBorder="1" applyAlignment="1" applyProtection="1">
      <alignment horizontal="left" vertical="top"/>
      <protection hidden="1"/>
    </xf>
    <xf numFmtId="165" fontId="5" fillId="2" borderId="46" xfId="3" applyNumberFormat="1" applyFont="1" applyFill="1" applyBorder="1" applyAlignment="1" applyProtection="1">
      <alignment horizontal="left" vertical="top"/>
      <protection hidden="1"/>
    </xf>
    <xf numFmtId="165" fontId="5" fillId="2" borderId="54" xfId="3" applyNumberFormat="1" applyFont="1" applyFill="1" applyBorder="1" applyAlignment="1" applyProtection="1">
      <alignment horizontal="left" vertical="top"/>
      <protection hidden="1"/>
    </xf>
    <xf numFmtId="9" fontId="5" fillId="3" borderId="4" xfId="2" applyNumberFormat="1" applyFill="1" applyBorder="1" applyAlignment="1" applyProtection="1">
      <alignment horizontal="left" vertical="top"/>
      <protection locked="0"/>
    </xf>
    <xf numFmtId="9" fontId="5" fillId="3" borderId="6" xfId="2" applyNumberFormat="1" applyFill="1" applyBorder="1" applyAlignment="1" applyProtection="1">
      <alignment horizontal="left" vertical="top"/>
      <protection locked="0"/>
    </xf>
    <xf numFmtId="9" fontId="5" fillId="3" borderId="9" xfId="2" applyNumberFormat="1" applyFill="1" applyBorder="1" applyAlignment="1" applyProtection="1">
      <alignment horizontal="left" vertical="top"/>
      <protection locked="0"/>
    </xf>
    <xf numFmtId="0" fontId="28" fillId="5" borderId="0" xfId="0" applyFont="1" applyFill="1" applyProtection="1">
      <protection hidden="1"/>
    </xf>
    <xf numFmtId="0" fontId="7" fillId="2" borderId="47" xfId="1" applyFont="1" applyFill="1" applyBorder="1" applyAlignment="1" applyProtection="1">
      <alignment horizontal="left" vertical="top" wrapText="1"/>
      <protection hidden="1"/>
    </xf>
    <xf numFmtId="0" fontId="7" fillId="2" borderId="45" xfId="1" applyFont="1" applyFill="1" applyBorder="1" applyAlignment="1" applyProtection="1">
      <alignment horizontal="left" vertical="top" wrapText="1"/>
      <protection hidden="1"/>
    </xf>
    <xf numFmtId="0" fontId="7" fillId="3" borderId="22" xfId="2" applyFont="1" applyFill="1" applyBorder="1" applyAlignment="1" applyProtection="1">
      <alignment horizontal="left" vertical="top"/>
      <protection locked="0"/>
    </xf>
    <xf numFmtId="0" fontId="7" fillId="3" borderId="23" xfId="2" applyFont="1" applyFill="1" applyBorder="1" applyAlignment="1" applyProtection="1">
      <alignment horizontal="left" vertical="top"/>
      <protection locked="0"/>
    </xf>
    <xf numFmtId="0" fontId="25" fillId="2" borderId="0" xfId="6" applyFont="1" applyFill="1" applyAlignment="1" applyProtection="1">
      <alignment horizontal="center" vertical="center"/>
      <protection locked="0"/>
    </xf>
    <xf numFmtId="0" fontId="7" fillId="2" borderId="18" xfId="2" applyFont="1" applyFill="1" applyBorder="1" applyAlignment="1" applyProtection="1">
      <alignment horizontal="left" vertical="top"/>
      <protection hidden="1"/>
    </xf>
    <xf numFmtId="0" fontId="7" fillId="2" borderId="13" xfId="2" applyFont="1" applyFill="1" applyBorder="1" applyAlignment="1" applyProtection="1">
      <alignment horizontal="left" vertical="top"/>
      <protection hidden="1"/>
    </xf>
    <xf numFmtId="0" fontId="7" fillId="2" borderId="47" xfId="2" applyFont="1" applyFill="1" applyBorder="1" applyAlignment="1" applyProtection="1">
      <alignment horizontal="left" vertical="top"/>
      <protection hidden="1"/>
    </xf>
    <xf numFmtId="0" fontId="7" fillId="2" borderId="45" xfId="2" applyFont="1" applyFill="1" applyBorder="1" applyAlignment="1" applyProtection="1">
      <alignment horizontal="left" vertical="top"/>
      <protection hidden="1"/>
    </xf>
    <xf numFmtId="0" fontId="7" fillId="2" borderId="47" xfId="2" applyFont="1" applyFill="1" applyBorder="1" applyAlignment="1" applyProtection="1">
      <alignment horizontal="left" vertical="top" wrapText="1"/>
      <protection hidden="1"/>
    </xf>
    <xf numFmtId="0" fontId="7" fillId="2" borderId="45" xfId="2" applyFont="1" applyFill="1" applyBorder="1" applyAlignment="1" applyProtection="1">
      <alignment horizontal="left" vertical="top" wrapText="1"/>
      <protection hidden="1"/>
    </xf>
    <xf numFmtId="0" fontId="7" fillId="2" borderId="19" xfId="2" applyFont="1" applyFill="1" applyBorder="1" applyAlignment="1" applyProtection="1">
      <alignment horizontal="left" vertical="top" wrapText="1"/>
      <protection hidden="1"/>
    </xf>
    <xf numFmtId="0" fontId="7" fillId="2" borderId="41" xfId="2" applyFont="1" applyFill="1" applyBorder="1" applyAlignment="1" applyProtection="1">
      <alignment horizontal="left" vertical="top" wrapText="1"/>
      <protection hidden="1"/>
    </xf>
    <xf numFmtId="0" fontId="5" fillId="3" borderId="48" xfId="2" applyFill="1" applyBorder="1" applyAlignment="1" applyProtection="1">
      <alignment horizontal="left" vertical="top"/>
      <protection locked="0"/>
    </xf>
    <xf numFmtId="0" fontId="5" fillId="3" borderId="52" xfId="2" applyFill="1" applyBorder="1" applyAlignment="1" applyProtection="1">
      <alignment horizontal="left" vertical="top"/>
      <protection locked="0"/>
    </xf>
    <xf numFmtId="0" fontId="5" fillId="3" borderId="54" xfId="2" applyFill="1" applyBorder="1" applyAlignment="1" applyProtection="1">
      <alignment horizontal="left" vertical="top"/>
      <protection locked="0"/>
    </xf>
    <xf numFmtId="0" fontId="5" fillId="3" borderId="34" xfId="2" applyFill="1" applyBorder="1" applyAlignment="1" applyProtection="1">
      <alignment horizontal="left" vertical="top"/>
      <protection locked="0"/>
    </xf>
    <xf numFmtId="0" fontId="5" fillId="3" borderId="51" xfId="2" applyFill="1" applyBorder="1" applyAlignment="1" applyProtection="1">
      <alignment horizontal="left" vertical="top"/>
      <protection locked="0"/>
    </xf>
    <xf numFmtId="0" fontId="5" fillId="3" borderId="46" xfId="2" applyFill="1" applyBorder="1" applyAlignment="1" applyProtection="1">
      <alignment horizontal="left" vertical="top"/>
      <protection locked="0"/>
    </xf>
    <xf numFmtId="0" fontId="7" fillId="2" borderId="0" xfId="2" applyFont="1" applyFill="1" applyAlignment="1" applyProtection="1">
      <alignment horizontal="left" vertical="top" wrapText="1"/>
      <protection hidden="1"/>
    </xf>
    <xf numFmtId="0" fontId="7" fillId="2" borderId="20" xfId="1" applyFont="1" applyFill="1" applyBorder="1" applyAlignment="1" applyProtection="1">
      <alignment horizontal="left" vertical="top"/>
      <protection hidden="1"/>
    </xf>
    <xf numFmtId="0" fontId="7" fillId="2" borderId="21" xfId="1" applyFont="1" applyFill="1" applyBorder="1" applyAlignment="1" applyProtection="1">
      <alignment horizontal="left" vertical="top"/>
      <protection hidden="1"/>
    </xf>
    <xf numFmtId="0" fontId="8" fillId="2" borderId="0" xfId="2" applyFont="1" applyFill="1" applyAlignment="1" applyProtection="1">
      <alignment horizontal="left" vertical="top" wrapText="1"/>
      <protection hidden="1"/>
    </xf>
    <xf numFmtId="0" fontId="7" fillId="2" borderId="55" xfId="2" applyFont="1" applyFill="1" applyBorder="1" applyAlignment="1" applyProtection="1">
      <alignment horizontal="left" vertical="top" wrapText="1"/>
      <protection hidden="1"/>
    </xf>
    <xf numFmtId="0" fontId="7" fillId="2" borderId="55" xfId="2" applyFont="1" applyFill="1" applyBorder="1" applyAlignment="1" applyProtection="1">
      <alignment horizontal="left" vertical="top"/>
      <protection hidden="1"/>
    </xf>
    <xf numFmtId="0" fontId="7" fillId="2" borderId="22" xfId="2" applyFont="1" applyFill="1" applyBorder="1" applyAlignment="1" applyProtection="1">
      <alignment horizontal="left" vertical="top"/>
      <protection hidden="1"/>
    </xf>
    <xf numFmtId="0" fontId="7" fillId="2" borderId="23" xfId="2" applyFont="1" applyFill="1" applyBorder="1" applyAlignment="1" applyProtection="1">
      <alignment horizontal="left" vertical="top"/>
      <protection hidden="1"/>
    </xf>
    <xf numFmtId="0" fontId="7" fillId="2" borderId="24" xfId="2" applyFont="1" applyFill="1" applyBorder="1" applyAlignment="1" applyProtection="1">
      <alignment horizontal="left" vertical="top"/>
      <protection hidden="1"/>
    </xf>
    <xf numFmtId="0" fontId="5" fillId="3" borderId="49" xfId="2" applyFill="1" applyBorder="1" applyAlignment="1" applyProtection="1">
      <alignment horizontal="left" vertical="top"/>
      <protection locked="0"/>
    </xf>
    <xf numFmtId="0" fontId="5" fillId="3" borderId="50" xfId="2" applyFill="1" applyBorder="1" applyAlignment="1" applyProtection="1">
      <alignment horizontal="left" vertical="top"/>
      <protection locked="0"/>
    </xf>
    <xf numFmtId="0" fontId="5" fillId="3" borderId="53" xfId="2" applyFill="1" applyBorder="1" applyAlignment="1" applyProtection="1">
      <alignment horizontal="left" vertical="top"/>
      <protection locked="0"/>
    </xf>
    <xf numFmtId="0" fontId="14" fillId="3" borderId="36" xfId="0" quotePrefix="1" applyFont="1" applyFill="1" applyBorder="1" applyAlignment="1" applyProtection="1">
      <alignment wrapText="1"/>
      <protection locked="0"/>
    </xf>
    <xf numFmtId="0" fontId="14" fillId="3" borderId="37" xfId="0" applyFont="1" applyFill="1" applyBorder="1" applyAlignment="1" applyProtection="1">
      <alignment wrapText="1"/>
      <protection locked="0"/>
    </xf>
    <xf numFmtId="0" fontId="14" fillId="2" borderId="22" xfId="0" applyFont="1" applyFill="1" applyBorder="1" applyAlignment="1" applyProtection="1">
      <alignment wrapText="1"/>
      <protection hidden="1"/>
    </xf>
    <xf numFmtId="0" fontId="14" fillId="2" borderId="23" xfId="0" applyFont="1" applyFill="1" applyBorder="1" applyAlignment="1" applyProtection="1">
      <alignment wrapText="1"/>
      <protection hidden="1"/>
    </xf>
    <xf numFmtId="0" fontId="16" fillId="3" borderId="18" xfId="0" applyFont="1" applyFill="1" applyBorder="1" applyAlignment="1">
      <alignment horizontal="left" vertical="top" wrapText="1"/>
    </xf>
    <xf numFmtId="0" fontId="16" fillId="3" borderId="19" xfId="0" applyFont="1" applyFill="1" applyBorder="1" applyAlignment="1">
      <alignment horizontal="left" vertical="top" wrapText="1"/>
    </xf>
    <xf numFmtId="0" fontId="16" fillId="3" borderId="20" xfId="0" applyFont="1" applyFill="1" applyBorder="1" applyAlignment="1">
      <alignment horizontal="left" vertical="top" wrapText="1"/>
    </xf>
    <xf numFmtId="0" fontId="4" fillId="3" borderId="13" xfId="0" applyFont="1" applyFill="1" applyBorder="1" applyAlignment="1" applyProtection="1">
      <alignment horizontal="left" vertical="top" wrapText="1"/>
      <protection locked="0"/>
    </xf>
    <xf numFmtId="0" fontId="4" fillId="3" borderId="0" xfId="0" applyFont="1" applyFill="1" applyAlignment="1" applyProtection="1">
      <alignment horizontal="left" vertical="top" wrapText="1"/>
      <protection locked="0"/>
    </xf>
    <xf numFmtId="0" fontId="4" fillId="3" borderId="21" xfId="0" applyFont="1" applyFill="1" applyBorder="1" applyAlignment="1" applyProtection="1">
      <alignment horizontal="left" vertical="top" wrapText="1"/>
      <protection locked="0"/>
    </xf>
    <xf numFmtId="0" fontId="4" fillId="3" borderId="17" xfId="0" applyFont="1" applyFill="1" applyBorder="1" applyAlignment="1" applyProtection="1">
      <alignment horizontal="left" vertical="top" wrapText="1"/>
      <protection locked="0"/>
    </xf>
    <xf numFmtId="0" fontId="4" fillId="3" borderId="41" xfId="0" applyFont="1" applyFill="1" applyBorder="1" applyAlignment="1" applyProtection="1">
      <alignment horizontal="left" vertical="top" wrapText="1"/>
      <protection locked="0"/>
    </xf>
    <xf numFmtId="0" fontId="4" fillId="3" borderId="42" xfId="0" applyFont="1" applyFill="1" applyBorder="1" applyAlignment="1" applyProtection="1">
      <alignment horizontal="left" vertical="top" wrapText="1"/>
      <protection locked="0"/>
    </xf>
    <xf numFmtId="0" fontId="12" fillId="3" borderId="18" xfId="0" applyFont="1" applyFill="1" applyBorder="1" applyAlignment="1">
      <alignment horizontal="left"/>
    </xf>
    <xf numFmtId="0" fontId="12" fillId="3" borderId="19" xfId="0" applyFont="1" applyFill="1" applyBorder="1" applyAlignment="1">
      <alignment horizontal="left"/>
    </xf>
    <xf numFmtId="0" fontId="12" fillId="3" borderId="20" xfId="0" applyFont="1" applyFill="1" applyBorder="1" applyAlignment="1">
      <alignment horizontal="left"/>
    </xf>
    <xf numFmtId="0" fontId="12" fillId="3" borderId="13" xfId="0" applyFont="1" applyFill="1" applyBorder="1" applyAlignment="1">
      <alignment horizontal="left"/>
    </xf>
    <xf numFmtId="0" fontId="12" fillId="3" borderId="0" xfId="0" applyFont="1" applyFill="1" applyAlignment="1">
      <alignment horizontal="left"/>
    </xf>
    <xf numFmtId="0" fontId="12" fillId="3" borderId="21" xfId="0" applyFont="1" applyFill="1" applyBorder="1" applyAlignment="1">
      <alignment horizontal="left"/>
    </xf>
    <xf numFmtId="0" fontId="12" fillId="3" borderId="17" xfId="0" applyFont="1" applyFill="1" applyBorder="1" applyAlignment="1">
      <alignment horizontal="left"/>
    </xf>
    <xf numFmtId="0" fontId="12" fillId="3" borderId="41" xfId="0" applyFont="1" applyFill="1" applyBorder="1" applyAlignment="1">
      <alignment horizontal="left"/>
    </xf>
    <xf numFmtId="0" fontId="12" fillId="3" borderId="42" xfId="0" applyFont="1" applyFill="1" applyBorder="1" applyAlignment="1">
      <alignment horizontal="left"/>
    </xf>
    <xf numFmtId="0" fontId="4" fillId="2" borderId="0" xfId="0" applyFont="1" applyFill="1" applyAlignment="1" applyProtection="1">
      <alignment horizontal="center"/>
      <protection locked="0"/>
    </xf>
    <xf numFmtId="0" fontId="4" fillId="2" borderId="21" xfId="0" applyFont="1" applyFill="1" applyBorder="1" applyAlignment="1" applyProtection="1">
      <alignment horizontal="center"/>
      <protection locked="0"/>
    </xf>
    <xf numFmtId="0" fontId="4" fillId="3" borderId="62" xfId="0" applyFont="1" applyFill="1" applyBorder="1" applyAlignment="1" applyProtection="1">
      <alignment horizontal="left"/>
      <protection locked="0"/>
    </xf>
    <xf numFmtId="0" fontId="14" fillId="3" borderId="32" xfId="0" quotePrefix="1" applyFont="1" applyFill="1" applyBorder="1" applyAlignment="1" applyProtection="1">
      <alignment wrapText="1"/>
      <protection locked="0"/>
    </xf>
    <xf numFmtId="0" fontId="14" fillId="3" borderId="33" xfId="0" applyFont="1" applyFill="1" applyBorder="1" applyAlignment="1" applyProtection="1">
      <alignment wrapText="1"/>
      <protection locked="0"/>
    </xf>
    <xf numFmtId="0" fontId="14" fillId="3" borderId="32" xfId="0" applyFont="1" applyFill="1" applyBorder="1" applyAlignment="1" applyProtection="1">
      <alignment wrapText="1"/>
      <protection locked="0"/>
    </xf>
    <xf numFmtId="0" fontId="14" fillId="3" borderId="36" xfId="0" applyFont="1" applyFill="1" applyBorder="1" applyAlignment="1" applyProtection="1">
      <alignment wrapText="1"/>
      <protection locked="0"/>
    </xf>
    <xf numFmtId="0" fontId="11" fillId="2" borderId="22" xfId="0" applyFont="1" applyFill="1" applyBorder="1" applyAlignment="1" applyProtection="1">
      <alignment wrapText="1"/>
      <protection hidden="1"/>
    </xf>
    <xf numFmtId="0" fontId="11" fillId="2" borderId="23" xfId="0" applyFont="1" applyFill="1" applyBorder="1" applyAlignment="1" applyProtection="1">
      <alignment wrapText="1"/>
      <protection hidden="1"/>
    </xf>
    <xf numFmtId="0" fontId="10" fillId="2" borderId="22" xfId="0" applyFont="1" applyFill="1" applyBorder="1" applyAlignment="1" applyProtection="1">
      <alignment horizontal="left" vertical="top" wrapText="1"/>
      <protection hidden="1"/>
    </xf>
    <xf numFmtId="0" fontId="10" fillId="2" borderId="40" xfId="0" applyFont="1" applyFill="1" applyBorder="1" applyAlignment="1" applyProtection="1">
      <alignment horizontal="left" vertical="top" wrapText="1"/>
      <protection hidden="1"/>
    </xf>
    <xf numFmtId="0" fontId="14" fillId="3" borderId="27" xfId="0" quotePrefix="1" applyFont="1" applyFill="1" applyBorder="1" applyAlignment="1" applyProtection="1">
      <alignment wrapText="1"/>
      <protection locked="0"/>
    </xf>
    <xf numFmtId="0" fontId="14" fillId="3" borderId="28" xfId="0" applyFont="1" applyFill="1" applyBorder="1" applyAlignment="1" applyProtection="1">
      <alignment wrapText="1"/>
      <protection locked="0"/>
    </xf>
    <xf numFmtId="0" fontId="10" fillId="2" borderId="23" xfId="0" applyFont="1" applyFill="1" applyBorder="1" applyAlignment="1" applyProtection="1">
      <alignment horizontal="left" vertical="top" wrapText="1"/>
      <protection hidden="1"/>
    </xf>
    <xf numFmtId="0" fontId="14" fillId="2" borderId="32" xfId="0" applyFont="1" applyFill="1" applyBorder="1" applyAlignment="1" applyProtection="1">
      <alignment horizontal="center" wrapText="1"/>
      <protection hidden="1"/>
    </xf>
    <xf numFmtId="0" fontId="14" fillId="2" borderId="33" xfId="0" applyFont="1" applyFill="1" applyBorder="1" applyAlignment="1" applyProtection="1">
      <alignment horizontal="center" wrapText="1"/>
      <protection hidden="1"/>
    </xf>
    <xf numFmtId="0" fontId="14" fillId="2" borderId="36" xfId="0" applyFont="1" applyFill="1" applyBorder="1" applyAlignment="1" applyProtection="1">
      <alignment horizontal="center" wrapText="1"/>
      <protection hidden="1"/>
    </xf>
    <xf numFmtId="0" fontId="14" fillId="2" borderId="37" xfId="0" applyFont="1" applyFill="1" applyBorder="1" applyAlignment="1" applyProtection="1">
      <alignment horizontal="center" wrapText="1"/>
      <protection hidden="1"/>
    </xf>
    <xf numFmtId="0" fontId="10" fillId="2" borderId="22" xfId="0" applyFont="1" applyFill="1" applyBorder="1" applyAlignment="1" applyProtection="1">
      <alignment horizontal="center" vertical="top" wrapText="1"/>
      <protection hidden="1"/>
    </xf>
    <xf numFmtId="0" fontId="10" fillId="2" borderId="23" xfId="0" applyFont="1" applyFill="1" applyBorder="1" applyAlignment="1" applyProtection="1">
      <alignment horizontal="center" vertical="top" wrapText="1"/>
      <protection hidden="1"/>
    </xf>
    <xf numFmtId="0" fontId="10" fillId="2" borderId="22" xfId="0" applyFont="1" applyFill="1" applyBorder="1" applyAlignment="1" applyProtection="1">
      <alignment vertical="top" wrapText="1"/>
      <protection hidden="1"/>
    </xf>
    <xf numFmtId="0" fontId="10" fillId="2" borderId="23" xfId="0" applyFont="1" applyFill="1" applyBorder="1" applyAlignment="1" applyProtection="1">
      <alignment vertical="top" wrapText="1"/>
      <protection hidden="1"/>
    </xf>
    <xf numFmtId="0" fontId="14" fillId="2" borderId="27" xfId="0" applyFont="1" applyFill="1" applyBorder="1" applyAlignment="1" applyProtection="1">
      <alignment horizontal="center" wrapText="1"/>
      <protection hidden="1"/>
    </xf>
    <xf numFmtId="0" fontId="14" fillId="2" borderId="28" xfId="0" applyFont="1" applyFill="1" applyBorder="1" applyAlignment="1" applyProtection="1">
      <alignment horizontal="center" wrapText="1"/>
      <protection hidden="1"/>
    </xf>
    <xf numFmtId="0" fontId="0" fillId="0" borderId="0" xfId="0" applyAlignment="1">
      <alignment horizontal="center"/>
    </xf>
  </cellXfs>
  <cellStyles count="8">
    <cellStyle name="Hyperlink" xfId="5" builtinId="8"/>
    <cellStyle name="Komma" xfId="4" builtinId="3"/>
    <cellStyle name="Komma 2" xfId="3" xr:uid="{00000000-0005-0000-0000-000001000000}"/>
    <cellStyle name="Procent 2" xfId="7" xr:uid="{37CC11C3-0772-44F4-A755-ACE39B3F6AA2}"/>
    <cellStyle name="Standaard" xfId="0" builtinId="0"/>
    <cellStyle name="Standaard 2" xfId="1" xr:uid="{00000000-0005-0000-0000-000003000000}"/>
    <cellStyle name="Standaard 3" xfId="2" xr:uid="{00000000-0005-0000-0000-000004000000}"/>
    <cellStyle name="Standaard 4" xfId="6" xr:uid="{29C04DDE-40E8-495C-B73D-DD1AD29CA16E}"/>
  </cellStyles>
  <dxfs count="9">
    <dxf>
      <fill>
        <patternFill>
          <bgColor theme="4" tint="0.7999816888943144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28443</xdr:colOff>
      <xdr:row>18</xdr:row>
      <xdr:rowOff>47625</xdr:rowOff>
    </xdr:from>
    <xdr:to>
      <xdr:col>1</xdr:col>
      <xdr:colOff>28443</xdr:colOff>
      <xdr:row>29</xdr:row>
      <xdr:rowOff>22006</xdr:rowOff>
    </xdr:to>
    <xdr:pic>
      <xdr:nvPicPr>
        <xdr:cNvPr id="2" name="Afbeelding 1">
          <a:extLst>
            <a:ext uri="{FF2B5EF4-FFF2-40B4-BE49-F238E27FC236}">
              <a16:creationId xmlns:a16="http://schemas.microsoft.com/office/drawing/2014/main" id="{442D7DCF-50FF-4D1C-B707-5A457FBEC3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95143" y="2569845"/>
          <a:ext cx="3050998" cy="1818421"/>
        </a:xfrm>
        <a:prstGeom prst="rect">
          <a:avLst/>
        </a:prstGeom>
      </xdr:spPr>
    </xdr:pic>
    <xdr:clientData/>
  </xdr:twoCellAnchor>
  <xdr:twoCellAnchor editAs="oneCell">
    <xdr:from>
      <xdr:col>1</xdr:col>
      <xdr:colOff>218694</xdr:colOff>
      <xdr:row>35</xdr:row>
      <xdr:rowOff>1588</xdr:rowOff>
    </xdr:from>
    <xdr:to>
      <xdr:col>1</xdr:col>
      <xdr:colOff>218694</xdr:colOff>
      <xdr:row>43</xdr:row>
      <xdr:rowOff>103291</xdr:rowOff>
    </xdr:to>
    <xdr:pic>
      <xdr:nvPicPr>
        <xdr:cNvPr id="3" name="Afbeelding 2">
          <a:extLst>
            <a:ext uri="{FF2B5EF4-FFF2-40B4-BE49-F238E27FC236}">
              <a16:creationId xmlns:a16="http://schemas.microsoft.com/office/drawing/2014/main" id="{BEAD2394-550A-43CB-A653-C5D3AFE165F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85394" y="5373688"/>
          <a:ext cx="2730245" cy="1442823"/>
        </a:xfrm>
        <a:prstGeom prst="rect">
          <a:avLst/>
        </a:prstGeom>
      </xdr:spPr>
    </xdr:pic>
    <xdr:clientData/>
  </xdr:twoCellAnchor>
  <xdr:twoCellAnchor editAs="oneCell">
    <xdr:from>
      <xdr:col>6</xdr:col>
      <xdr:colOff>408821</xdr:colOff>
      <xdr:row>35</xdr:row>
      <xdr:rowOff>11113</xdr:rowOff>
    </xdr:from>
    <xdr:to>
      <xdr:col>6</xdr:col>
      <xdr:colOff>408821</xdr:colOff>
      <xdr:row>43</xdr:row>
      <xdr:rowOff>96189</xdr:rowOff>
    </xdr:to>
    <xdr:pic>
      <xdr:nvPicPr>
        <xdr:cNvPr id="4" name="Afbeelding 3">
          <a:extLst>
            <a:ext uri="{FF2B5EF4-FFF2-40B4-BE49-F238E27FC236}">
              <a16:creationId xmlns:a16="http://schemas.microsoft.com/office/drawing/2014/main" id="{488831AA-343B-443A-B35C-D3068B34483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647321" y="5383213"/>
          <a:ext cx="2931279" cy="1426196"/>
        </a:xfrm>
        <a:prstGeom prst="rect">
          <a:avLst/>
        </a:prstGeom>
      </xdr:spPr>
    </xdr:pic>
    <xdr:clientData/>
  </xdr:twoCellAnchor>
  <xdr:twoCellAnchor editAs="oneCell">
    <xdr:from>
      <xdr:col>12</xdr:col>
      <xdr:colOff>124747</xdr:colOff>
      <xdr:row>34</xdr:row>
      <xdr:rowOff>153986</xdr:rowOff>
    </xdr:from>
    <xdr:to>
      <xdr:col>12</xdr:col>
      <xdr:colOff>124747</xdr:colOff>
      <xdr:row>39</xdr:row>
      <xdr:rowOff>146049</xdr:rowOff>
    </xdr:to>
    <xdr:pic>
      <xdr:nvPicPr>
        <xdr:cNvPr id="5" name="Afbeelding 4">
          <a:extLst>
            <a:ext uri="{FF2B5EF4-FFF2-40B4-BE49-F238E27FC236}">
              <a16:creationId xmlns:a16="http://schemas.microsoft.com/office/drawing/2014/main" id="{C4984514-51B9-4820-B321-F7676581BCB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6929407" y="5358446"/>
          <a:ext cx="2665300" cy="830263"/>
        </a:xfrm>
        <a:prstGeom prst="rect">
          <a:avLst/>
        </a:prstGeom>
      </xdr:spPr>
    </xdr:pic>
    <xdr:clientData/>
  </xdr:twoCellAnchor>
  <xdr:twoCellAnchor editAs="oneCell">
    <xdr:from>
      <xdr:col>1</xdr:col>
      <xdr:colOff>0</xdr:colOff>
      <xdr:row>76</xdr:row>
      <xdr:rowOff>143379</xdr:rowOff>
    </xdr:from>
    <xdr:to>
      <xdr:col>1</xdr:col>
      <xdr:colOff>0</xdr:colOff>
      <xdr:row>84</xdr:row>
      <xdr:rowOff>66674</xdr:rowOff>
    </xdr:to>
    <xdr:pic>
      <xdr:nvPicPr>
        <xdr:cNvPr id="6" name="Afbeelding 5">
          <a:extLst>
            <a:ext uri="{FF2B5EF4-FFF2-40B4-BE49-F238E27FC236}">
              <a16:creationId xmlns:a16="http://schemas.microsoft.com/office/drawing/2014/main" id="{C0DCC6CE-D146-477F-BE07-28006987493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266700" y="12091539"/>
          <a:ext cx="7097829" cy="1264415"/>
        </a:xfrm>
        <a:prstGeom prst="rect">
          <a:avLst/>
        </a:prstGeom>
      </xdr:spPr>
    </xdr:pic>
    <xdr:clientData/>
  </xdr:twoCellAnchor>
  <xdr:twoCellAnchor editAs="oneCell">
    <xdr:from>
      <xdr:col>1</xdr:col>
      <xdr:colOff>0</xdr:colOff>
      <xdr:row>91</xdr:row>
      <xdr:rowOff>14285</xdr:rowOff>
    </xdr:from>
    <xdr:to>
      <xdr:col>1</xdr:col>
      <xdr:colOff>0</xdr:colOff>
      <xdr:row>100</xdr:row>
      <xdr:rowOff>61722</xdr:rowOff>
    </xdr:to>
    <xdr:pic>
      <xdr:nvPicPr>
        <xdr:cNvPr id="7" name="Afbeelding 6">
          <a:extLst>
            <a:ext uri="{FF2B5EF4-FFF2-40B4-BE49-F238E27FC236}">
              <a16:creationId xmlns:a16="http://schemas.microsoft.com/office/drawing/2014/main" id="{4A24E508-1061-4275-9469-BF80C9F9F7A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266700" y="14416085"/>
          <a:ext cx="5192366" cy="1556197"/>
        </a:xfrm>
        <a:prstGeom prst="rect">
          <a:avLst/>
        </a:prstGeom>
      </xdr:spPr>
    </xdr:pic>
    <xdr:clientData/>
  </xdr:twoCellAnchor>
  <xdr:twoCellAnchor editAs="oneCell">
    <xdr:from>
      <xdr:col>12</xdr:col>
      <xdr:colOff>28575</xdr:colOff>
      <xdr:row>0</xdr:row>
      <xdr:rowOff>0</xdr:rowOff>
    </xdr:from>
    <xdr:to>
      <xdr:col>12</xdr:col>
      <xdr:colOff>28575</xdr:colOff>
      <xdr:row>4</xdr:row>
      <xdr:rowOff>32385</xdr:rowOff>
    </xdr:to>
    <xdr:pic>
      <xdr:nvPicPr>
        <xdr:cNvPr id="8" name="Afbeelding 7" descr="logo-3_rgb_def-300x73">
          <a:extLst>
            <a:ext uri="{FF2B5EF4-FFF2-40B4-BE49-F238E27FC236}">
              <a16:creationId xmlns:a16="http://schemas.microsoft.com/office/drawing/2014/main" id="{7DF3C690-9F8A-4126-B5D9-14A4D797CF4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833235" y="0"/>
          <a:ext cx="2939415" cy="674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0</xdr:rowOff>
    </xdr:from>
    <xdr:to>
      <xdr:col>6</xdr:col>
      <xdr:colOff>79198</xdr:colOff>
      <xdr:row>28</xdr:row>
      <xdr:rowOff>142021</xdr:rowOff>
    </xdr:to>
    <xdr:pic>
      <xdr:nvPicPr>
        <xdr:cNvPr id="9" name="Afbeelding 8">
          <a:extLst>
            <a:ext uri="{FF2B5EF4-FFF2-40B4-BE49-F238E27FC236}">
              <a16:creationId xmlns:a16="http://schemas.microsoft.com/office/drawing/2014/main" id="{09D49648-7558-46B0-92F1-A8C7E8574D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66700" y="2522220"/>
          <a:ext cx="3050998" cy="1818421"/>
        </a:xfrm>
        <a:prstGeom prst="rect">
          <a:avLst/>
        </a:prstGeom>
      </xdr:spPr>
    </xdr:pic>
    <xdr:clientData/>
  </xdr:twoCellAnchor>
  <xdr:twoCellAnchor editAs="oneCell">
    <xdr:from>
      <xdr:col>1</xdr:col>
      <xdr:colOff>0</xdr:colOff>
      <xdr:row>34</xdr:row>
      <xdr:rowOff>15242</xdr:rowOff>
    </xdr:from>
    <xdr:to>
      <xdr:col>5</xdr:col>
      <xdr:colOff>352805</xdr:colOff>
      <xdr:row>42</xdr:row>
      <xdr:rowOff>116945</xdr:rowOff>
    </xdr:to>
    <xdr:pic>
      <xdr:nvPicPr>
        <xdr:cNvPr id="10" name="Afbeelding 9">
          <a:extLst>
            <a:ext uri="{FF2B5EF4-FFF2-40B4-BE49-F238E27FC236}">
              <a16:creationId xmlns:a16="http://schemas.microsoft.com/office/drawing/2014/main" id="{8A549FD9-1A6D-4306-9C0B-B45BCC96DA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66700" y="5219702"/>
          <a:ext cx="2730245" cy="1442823"/>
        </a:xfrm>
        <a:prstGeom prst="rect">
          <a:avLst/>
        </a:prstGeom>
      </xdr:spPr>
    </xdr:pic>
    <xdr:clientData/>
  </xdr:twoCellAnchor>
  <xdr:twoCellAnchor editAs="oneCell">
    <xdr:from>
      <xdr:col>6</xdr:col>
      <xdr:colOff>190127</xdr:colOff>
      <xdr:row>34</xdr:row>
      <xdr:rowOff>24767</xdr:rowOff>
    </xdr:from>
    <xdr:to>
      <xdr:col>11</xdr:col>
      <xdr:colOff>149606</xdr:colOff>
      <xdr:row>42</xdr:row>
      <xdr:rowOff>109843</xdr:rowOff>
    </xdr:to>
    <xdr:pic>
      <xdr:nvPicPr>
        <xdr:cNvPr id="11" name="Afbeelding 10">
          <a:extLst>
            <a:ext uri="{FF2B5EF4-FFF2-40B4-BE49-F238E27FC236}">
              <a16:creationId xmlns:a16="http://schemas.microsoft.com/office/drawing/2014/main" id="{DC96BD99-F42B-4FCD-8C8A-2301791DEE6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428627" y="5229227"/>
          <a:ext cx="2931279" cy="1426196"/>
        </a:xfrm>
        <a:prstGeom prst="rect">
          <a:avLst/>
        </a:prstGeom>
      </xdr:spPr>
    </xdr:pic>
    <xdr:clientData/>
  </xdr:twoCellAnchor>
  <xdr:twoCellAnchor editAs="oneCell">
    <xdr:from>
      <xdr:col>11</xdr:col>
      <xdr:colOff>500413</xdr:colOff>
      <xdr:row>34</xdr:row>
      <xdr:rowOff>0</xdr:rowOff>
    </xdr:from>
    <xdr:to>
      <xdr:col>15</xdr:col>
      <xdr:colOff>70088</xdr:colOff>
      <xdr:row>38</xdr:row>
      <xdr:rowOff>159703</xdr:rowOff>
    </xdr:to>
    <xdr:pic>
      <xdr:nvPicPr>
        <xdr:cNvPr id="12" name="Afbeelding 11">
          <a:extLst>
            <a:ext uri="{FF2B5EF4-FFF2-40B4-BE49-F238E27FC236}">
              <a16:creationId xmlns:a16="http://schemas.microsoft.com/office/drawing/2014/main" id="{3F98FB36-9B22-4A6B-AC84-26F86760914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6710713" y="5204460"/>
          <a:ext cx="2665300" cy="830263"/>
        </a:xfrm>
        <a:prstGeom prst="rect">
          <a:avLst/>
        </a:prstGeom>
      </xdr:spPr>
    </xdr:pic>
    <xdr:clientData/>
  </xdr:twoCellAnchor>
  <xdr:twoCellAnchor editAs="oneCell">
    <xdr:from>
      <xdr:col>1</xdr:col>
      <xdr:colOff>0</xdr:colOff>
      <xdr:row>91</xdr:row>
      <xdr:rowOff>38546</xdr:rowOff>
    </xdr:from>
    <xdr:to>
      <xdr:col>9</xdr:col>
      <xdr:colOff>437486</xdr:colOff>
      <xdr:row>100</xdr:row>
      <xdr:rowOff>85983</xdr:rowOff>
    </xdr:to>
    <xdr:pic>
      <xdr:nvPicPr>
        <xdr:cNvPr id="16" name="Afbeelding 15">
          <a:extLst>
            <a:ext uri="{FF2B5EF4-FFF2-40B4-BE49-F238E27FC236}">
              <a16:creationId xmlns:a16="http://schemas.microsoft.com/office/drawing/2014/main" id="{F017BDE7-4E0D-4760-B611-6E8850AE5E4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266700" y="14440346"/>
          <a:ext cx="5192366" cy="1556197"/>
        </a:xfrm>
        <a:prstGeom prst="rect">
          <a:avLst/>
        </a:prstGeom>
      </xdr:spPr>
    </xdr:pic>
    <xdr:clientData/>
  </xdr:twoCellAnchor>
  <xdr:twoCellAnchor editAs="oneCell">
    <xdr:from>
      <xdr:col>0</xdr:col>
      <xdr:colOff>243840</xdr:colOff>
      <xdr:row>76</xdr:row>
      <xdr:rowOff>26267</xdr:rowOff>
    </xdr:from>
    <xdr:to>
      <xdr:col>14</xdr:col>
      <xdr:colOff>224790</xdr:colOff>
      <xdr:row>85</xdr:row>
      <xdr:rowOff>1</xdr:rowOff>
    </xdr:to>
    <xdr:pic>
      <xdr:nvPicPr>
        <xdr:cNvPr id="14" name="Afbeelding 13">
          <a:extLst>
            <a:ext uri="{FF2B5EF4-FFF2-40B4-BE49-F238E27FC236}">
              <a16:creationId xmlns:a16="http://schemas.microsoft.com/office/drawing/2014/main" id="{777FC929-B77A-1632-D528-D7A1DC770AD6}"/>
            </a:ext>
          </a:extLst>
        </xdr:cNvPr>
        <xdr:cNvPicPr>
          <a:picLocks noChangeAspect="1"/>
        </xdr:cNvPicPr>
      </xdr:nvPicPr>
      <xdr:blipFill>
        <a:blip xmlns:r="http://schemas.openxmlformats.org/officeDocument/2006/relationships" r:embed="rId8"/>
        <a:stretch>
          <a:fillRect/>
        </a:stretch>
      </xdr:blipFill>
      <xdr:spPr>
        <a:xfrm>
          <a:off x="243840" y="11974427"/>
          <a:ext cx="8336280" cy="14824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1302522</xdr:colOff>
      <xdr:row>0</xdr:row>
      <xdr:rowOff>312420</xdr:rowOff>
    </xdr:to>
    <xdr:pic>
      <xdr:nvPicPr>
        <xdr:cNvPr id="2" name="Afbeelding 1">
          <a:extLst>
            <a:ext uri="{FF2B5EF4-FFF2-40B4-BE49-F238E27FC236}">
              <a16:creationId xmlns:a16="http://schemas.microsoft.com/office/drawing/2014/main" id="{E2FA184F-FB75-4731-BF2F-C3F93C8429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1302522" cy="3124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Thijs01\Downloads\Begroting_DAEB_N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Giese01\AppData\Local\Microsoft\Windows\INetCache\Content.Outlook\EJ2CCOON\Begroting%20DAEB%20(N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Personeel"/>
      <sheetName val="Budget"/>
      <sheetName val="hulpsheets"/>
    </sheetNames>
    <sheetDataSet>
      <sheetData sheetId="0"/>
      <sheetData sheetId="1"/>
      <sheetData sheetId="2"/>
      <sheetData sheetId="3">
        <row r="1">
          <cell r="A1" t="str">
            <v>NFU</v>
          </cell>
          <cell r="J1" t="str">
            <v>Implementatie</v>
          </cell>
        </row>
        <row r="2">
          <cell r="J2" t="str">
            <v>Open Access publicatie</v>
          </cell>
        </row>
        <row r="3">
          <cell r="J3" t="str">
            <v>FAIRness</v>
          </cell>
        </row>
        <row r="4">
          <cell r="J4" t="str">
            <v>Gegevensbeheer</v>
          </cell>
        </row>
        <row r="5">
          <cell r="J5" t="str">
            <v>Standardisatie (SNOMED, LOINC, etc.)</v>
          </cell>
        </row>
        <row r="6">
          <cell r="J6" t="str">
            <v>Benchfee</v>
          </cell>
        </row>
        <row r="7">
          <cell r="J7" t="str">
            <v xml:space="preserve">Uitbesteding </v>
          </cell>
        </row>
        <row r="8">
          <cell r="J8" t="str">
            <v>Advies</v>
          </cell>
        </row>
        <row r="9">
          <cell r="J9" t="str">
            <v>Overig, graag (onderaan) nader toelichten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Personeel"/>
      <sheetName val="Budget"/>
      <sheetName val="hulpsheets"/>
    </sheetNames>
    <sheetDataSet>
      <sheetData sheetId="0"/>
      <sheetData sheetId="1"/>
      <sheetData sheetId="2"/>
      <sheetData sheetId="3">
        <row r="1">
          <cell r="A1" t="str">
            <v>NFU</v>
          </cell>
        </row>
        <row r="2">
          <cell r="A2" t="str">
            <v>VSNU</v>
          </cell>
        </row>
        <row r="3">
          <cell r="A3" t="str">
            <v>Overig</v>
          </cell>
        </row>
        <row r="14">
          <cell r="A14" t="str">
            <v>Aantal maanden</v>
          </cell>
          <cell r="B14" t="str">
            <v>Promovendus</v>
          </cell>
          <cell r="C14" t="str">
            <v>Sr.wet. Medewerker</v>
          </cell>
          <cell r="D14" t="str">
            <v>NWP-MBO</v>
          </cell>
          <cell r="E14" t="str">
            <v>NWP-HBO</v>
          </cell>
          <cell r="F14" t="str">
            <v>NWP-Academisch</v>
          </cell>
          <cell r="H14" t="str">
            <v>Aantal maanden</v>
          </cell>
          <cell r="I14" t="str">
            <v>Promovendus</v>
          </cell>
          <cell r="J14" t="str">
            <v>PostDoc</v>
          </cell>
          <cell r="K14" t="str">
            <v>(Arts) onderzoeker</v>
          </cell>
          <cell r="L14" t="str">
            <v>NWP-MBO</v>
          </cell>
          <cell r="M14" t="str">
            <v>NWP-HBO</v>
          </cell>
          <cell r="N14" t="str">
            <v>NWP-Academisch</v>
          </cell>
        </row>
        <row r="15">
          <cell r="A15">
            <v>1</v>
          </cell>
          <cell r="B15">
            <v>4000</v>
          </cell>
          <cell r="C15">
            <v>6255</v>
          </cell>
          <cell r="D15">
            <v>4659</v>
          </cell>
          <cell r="E15">
            <v>5600</v>
          </cell>
          <cell r="F15">
            <v>6700</v>
          </cell>
          <cell r="H15">
            <v>1</v>
          </cell>
          <cell r="I15">
            <v>4039</v>
          </cell>
          <cell r="J15">
            <v>6799</v>
          </cell>
          <cell r="K15">
            <v>5674</v>
          </cell>
          <cell r="L15">
            <v>4713</v>
          </cell>
          <cell r="M15">
            <v>5674</v>
          </cell>
          <cell r="N15">
            <v>6799</v>
          </cell>
        </row>
        <row r="16">
          <cell r="A16">
            <v>2</v>
          </cell>
          <cell r="B16">
            <v>8000</v>
          </cell>
          <cell r="C16">
            <v>12510</v>
          </cell>
          <cell r="D16">
            <v>9317</v>
          </cell>
          <cell r="E16">
            <v>11200</v>
          </cell>
          <cell r="F16">
            <v>13399</v>
          </cell>
          <cell r="H16">
            <v>2</v>
          </cell>
          <cell r="I16">
            <v>8078</v>
          </cell>
          <cell r="J16">
            <v>13599</v>
          </cell>
          <cell r="K16">
            <v>11349</v>
          </cell>
          <cell r="L16">
            <v>9425</v>
          </cell>
          <cell r="M16">
            <v>11349</v>
          </cell>
          <cell r="N16">
            <v>13599</v>
          </cell>
        </row>
        <row r="17">
          <cell r="A17">
            <v>3</v>
          </cell>
          <cell r="B17">
            <v>12000</v>
          </cell>
          <cell r="C17">
            <v>18765</v>
          </cell>
          <cell r="D17">
            <v>13976</v>
          </cell>
          <cell r="E17">
            <v>16799</v>
          </cell>
          <cell r="F17">
            <v>20099</v>
          </cell>
          <cell r="H17">
            <v>3</v>
          </cell>
          <cell r="I17">
            <v>12118</v>
          </cell>
          <cell r="J17">
            <v>20398</v>
          </cell>
          <cell r="K17">
            <v>17023</v>
          </cell>
          <cell r="L17">
            <v>14138</v>
          </cell>
          <cell r="M17">
            <v>17023</v>
          </cell>
          <cell r="N17">
            <v>20398</v>
          </cell>
        </row>
        <row r="18">
          <cell r="A18">
            <v>4</v>
          </cell>
          <cell r="B18">
            <v>16000</v>
          </cell>
          <cell r="C18">
            <v>25020</v>
          </cell>
          <cell r="D18">
            <v>18634</v>
          </cell>
          <cell r="E18">
            <v>22399</v>
          </cell>
          <cell r="F18">
            <v>26798</v>
          </cell>
          <cell r="H18">
            <v>4</v>
          </cell>
          <cell r="I18">
            <v>16157</v>
          </cell>
          <cell r="J18">
            <v>27197</v>
          </cell>
          <cell r="K18">
            <v>22697</v>
          </cell>
          <cell r="L18">
            <v>18850</v>
          </cell>
          <cell r="M18">
            <v>22697</v>
          </cell>
          <cell r="N18">
            <v>27197</v>
          </cell>
        </row>
        <row r="19">
          <cell r="A19">
            <v>5</v>
          </cell>
          <cell r="B19">
            <v>20000</v>
          </cell>
          <cell r="C19">
            <v>31275</v>
          </cell>
          <cell r="D19">
            <v>23293</v>
          </cell>
          <cell r="E19">
            <v>27999</v>
          </cell>
          <cell r="F19">
            <v>33498</v>
          </cell>
          <cell r="H19">
            <v>5</v>
          </cell>
          <cell r="I19">
            <v>20196</v>
          </cell>
          <cell r="J19">
            <v>33997</v>
          </cell>
          <cell r="K19">
            <v>28371</v>
          </cell>
          <cell r="L19">
            <v>23563</v>
          </cell>
          <cell r="M19">
            <v>28371</v>
          </cell>
          <cell r="N19">
            <v>33997</v>
          </cell>
        </row>
        <row r="20">
          <cell r="A20">
            <v>6</v>
          </cell>
          <cell r="B20">
            <v>24001</v>
          </cell>
          <cell r="C20">
            <v>37530</v>
          </cell>
          <cell r="D20">
            <v>27952</v>
          </cell>
          <cell r="E20">
            <v>33599</v>
          </cell>
          <cell r="F20">
            <v>40197</v>
          </cell>
          <cell r="H20">
            <v>6</v>
          </cell>
          <cell r="I20">
            <v>24235</v>
          </cell>
          <cell r="J20">
            <v>40796</v>
          </cell>
          <cell r="K20">
            <v>34046</v>
          </cell>
          <cell r="L20">
            <v>28276</v>
          </cell>
          <cell r="M20">
            <v>34046</v>
          </cell>
          <cell r="N20">
            <v>40796</v>
          </cell>
        </row>
        <row r="21">
          <cell r="A21">
            <v>7</v>
          </cell>
          <cell r="B21">
            <v>28001</v>
          </cell>
          <cell r="C21">
            <v>43785</v>
          </cell>
          <cell r="D21">
            <v>32610</v>
          </cell>
          <cell r="E21">
            <v>39198</v>
          </cell>
          <cell r="F21">
            <v>46897</v>
          </cell>
          <cell r="H21">
            <v>7</v>
          </cell>
          <cell r="I21">
            <v>28274</v>
          </cell>
          <cell r="J21">
            <v>47595</v>
          </cell>
          <cell r="K21">
            <v>39720</v>
          </cell>
          <cell r="L21">
            <v>32988</v>
          </cell>
          <cell r="M21">
            <v>39720</v>
          </cell>
          <cell r="N21">
            <v>47595</v>
          </cell>
        </row>
        <row r="22">
          <cell r="A22">
            <v>8</v>
          </cell>
          <cell r="B22">
            <v>32001</v>
          </cell>
          <cell r="C22">
            <v>50040</v>
          </cell>
          <cell r="D22">
            <v>37269</v>
          </cell>
          <cell r="E22">
            <v>44798</v>
          </cell>
          <cell r="F22">
            <v>53596</v>
          </cell>
          <cell r="H22">
            <v>8</v>
          </cell>
          <cell r="I22">
            <v>32313</v>
          </cell>
          <cell r="J22">
            <v>54395</v>
          </cell>
          <cell r="K22">
            <v>45394</v>
          </cell>
          <cell r="L22">
            <v>37701</v>
          </cell>
          <cell r="M22">
            <v>45394</v>
          </cell>
          <cell r="N22">
            <v>54395</v>
          </cell>
        </row>
        <row r="23">
          <cell r="A23">
            <v>9</v>
          </cell>
          <cell r="B23">
            <v>36001</v>
          </cell>
          <cell r="C23">
            <v>56295</v>
          </cell>
          <cell r="D23">
            <v>41927</v>
          </cell>
          <cell r="E23">
            <v>50398</v>
          </cell>
          <cell r="F23">
            <v>60296</v>
          </cell>
          <cell r="H23">
            <v>9</v>
          </cell>
          <cell r="I23">
            <v>36353</v>
          </cell>
          <cell r="J23">
            <v>61194</v>
          </cell>
          <cell r="K23">
            <v>51068</v>
          </cell>
          <cell r="L23">
            <v>42413</v>
          </cell>
          <cell r="M23">
            <v>51068</v>
          </cell>
          <cell r="N23">
            <v>61194</v>
          </cell>
        </row>
        <row r="24">
          <cell r="A24">
            <v>10</v>
          </cell>
          <cell r="B24">
            <v>40001</v>
          </cell>
          <cell r="C24">
            <v>62550</v>
          </cell>
          <cell r="D24">
            <v>46586</v>
          </cell>
          <cell r="E24">
            <v>55998</v>
          </cell>
          <cell r="F24">
            <v>66995</v>
          </cell>
          <cell r="H24">
            <v>10</v>
          </cell>
          <cell r="I24">
            <v>40392</v>
          </cell>
          <cell r="J24">
            <v>67993</v>
          </cell>
          <cell r="K24">
            <v>56743</v>
          </cell>
          <cell r="L24">
            <v>47126</v>
          </cell>
          <cell r="M24">
            <v>56743</v>
          </cell>
          <cell r="N24">
            <v>67993</v>
          </cell>
        </row>
        <row r="25">
          <cell r="A25">
            <v>11</v>
          </cell>
          <cell r="B25">
            <v>44001</v>
          </cell>
          <cell r="C25">
            <v>68805</v>
          </cell>
          <cell r="D25">
            <v>51244</v>
          </cell>
          <cell r="E25">
            <v>61597</v>
          </cell>
          <cell r="F25">
            <v>73695</v>
          </cell>
          <cell r="H25">
            <v>11</v>
          </cell>
          <cell r="I25">
            <v>44431</v>
          </cell>
          <cell r="J25">
            <v>74793</v>
          </cell>
          <cell r="K25">
            <v>62417</v>
          </cell>
          <cell r="L25">
            <v>51838</v>
          </cell>
          <cell r="M25">
            <v>62417</v>
          </cell>
          <cell r="N25">
            <v>74793</v>
          </cell>
        </row>
        <row r="26">
          <cell r="A26">
            <v>12</v>
          </cell>
          <cell r="B26">
            <v>52001</v>
          </cell>
          <cell r="C26">
            <v>81315</v>
          </cell>
          <cell r="D26">
            <v>60562</v>
          </cell>
          <cell r="E26">
            <v>72797</v>
          </cell>
          <cell r="F26">
            <v>87093</v>
          </cell>
          <cell r="H26">
            <v>12</v>
          </cell>
          <cell r="I26">
            <v>52509</v>
          </cell>
          <cell r="J26">
            <v>88391</v>
          </cell>
          <cell r="K26">
            <v>73765</v>
          </cell>
          <cell r="L26">
            <v>61264</v>
          </cell>
          <cell r="M26">
            <v>73765</v>
          </cell>
          <cell r="N26">
            <v>88391</v>
          </cell>
        </row>
        <row r="27">
          <cell r="A27">
            <v>13</v>
          </cell>
          <cell r="B27">
            <v>57220</v>
          </cell>
          <cell r="C27">
            <v>88248</v>
          </cell>
          <cell r="D27">
            <v>65726</v>
          </cell>
          <cell r="E27">
            <v>79004</v>
          </cell>
          <cell r="F27">
            <v>94519</v>
          </cell>
          <cell r="H27">
            <v>13</v>
          </cell>
          <cell r="I27">
            <v>57780</v>
          </cell>
          <cell r="J27">
            <v>95916</v>
          </cell>
          <cell r="K27">
            <v>80045</v>
          </cell>
          <cell r="L27">
            <v>66479</v>
          </cell>
          <cell r="M27">
            <v>80045</v>
          </cell>
          <cell r="N27">
            <v>95916</v>
          </cell>
        </row>
        <row r="28">
          <cell r="A28">
            <v>14</v>
          </cell>
          <cell r="B28">
            <v>62438</v>
          </cell>
          <cell r="C28">
            <v>95181</v>
          </cell>
          <cell r="D28">
            <v>70889</v>
          </cell>
          <cell r="E28">
            <v>85211</v>
          </cell>
          <cell r="F28">
            <v>101945</v>
          </cell>
          <cell r="H28">
            <v>14</v>
          </cell>
          <cell r="I28">
            <v>63052</v>
          </cell>
          <cell r="J28">
            <v>103440</v>
          </cell>
          <cell r="K28">
            <v>86324</v>
          </cell>
          <cell r="L28">
            <v>71695</v>
          </cell>
          <cell r="M28">
            <v>86324</v>
          </cell>
          <cell r="N28">
            <v>103440</v>
          </cell>
        </row>
        <row r="29">
          <cell r="A29">
            <v>15</v>
          </cell>
          <cell r="B29">
            <v>67657</v>
          </cell>
          <cell r="C29">
            <v>102115</v>
          </cell>
          <cell r="D29">
            <v>76053</v>
          </cell>
          <cell r="E29">
            <v>91418</v>
          </cell>
          <cell r="F29">
            <v>109371</v>
          </cell>
          <cell r="H29">
            <v>15</v>
          </cell>
          <cell r="I29">
            <v>68323</v>
          </cell>
          <cell r="J29">
            <v>110965</v>
          </cell>
          <cell r="K29">
            <v>92604</v>
          </cell>
          <cell r="L29">
            <v>76910</v>
          </cell>
          <cell r="M29">
            <v>92604</v>
          </cell>
          <cell r="N29">
            <v>110965</v>
          </cell>
        </row>
        <row r="30">
          <cell r="A30">
            <v>16</v>
          </cell>
          <cell r="B30">
            <v>72875</v>
          </cell>
          <cell r="C30">
            <v>109048</v>
          </cell>
          <cell r="D30">
            <v>81216</v>
          </cell>
          <cell r="E30">
            <v>97624</v>
          </cell>
          <cell r="F30">
            <v>116796</v>
          </cell>
          <cell r="H30">
            <v>16</v>
          </cell>
          <cell r="I30">
            <v>73595</v>
          </cell>
          <cell r="J30">
            <v>118490</v>
          </cell>
          <cell r="K30">
            <v>98883</v>
          </cell>
          <cell r="L30">
            <v>82125</v>
          </cell>
          <cell r="M30">
            <v>98883</v>
          </cell>
          <cell r="N30">
            <v>118490</v>
          </cell>
        </row>
        <row r="31">
          <cell r="A31">
            <v>17</v>
          </cell>
          <cell r="B31">
            <v>78094</v>
          </cell>
          <cell r="C31">
            <v>115981</v>
          </cell>
          <cell r="D31">
            <v>86380</v>
          </cell>
          <cell r="E31">
            <v>103831</v>
          </cell>
          <cell r="F31">
            <v>124222</v>
          </cell>
          <cell r="H31">
            <v>17</v>
          </cell>
          <cell r="I31">
            <v>78866</v>
          </cell>
          <cell r="J31">
            <v>126014</v>
          </cell>
          <cell r="K31">
            <v>105163</v>
          </cell>
          <cell r="L31">
            <v>87340</v>
          </cell>
          <cell r="M31">
            <v>105163</v>
          </cell>
          <cell r="N31">
            <v>126014</v>
          </cell>
        </row>
        <row r="32">
          <cell r="A32">
            <v>18</v>
          </cell>
          <cell r="B32">
            <v>83312</v>
          </cell>
          <cell r="C32">
            <v>122914</v>
          </cell>
          <cell r="D32">
            <v>91544</v>
          </cell>
          <cell r="E32">
            <v>110038</v>
          </cell>
          <cell r="F32">
            <v>131648</v>
          </cell>
          <cell r="H32">
            <v>18</v>
          </cell>
          <cell r="I32">
            <v>84138</v>
          </cell>
          <cell r="J32">
            <v>133539</v>
          </cell>
          <cell r="K32">
            <v>111442</v>
          </cell>
          <cell r="L32">
            <v>92556</v>
          </cell>
          <cell r="M32">
            <v>111442</v>
          </cell>
          <cell r="N32">
            <v>133539</v>
          </cell>
        </row>
        <row r="33">
          <cell r="A33">
            <v>19</v>
          </cell>
          <cell r="B33">
            <v>88531</v>
          </cell>
          <cell r="C33">
            <v>129847</v>
          </cell>
          <cell r="D33">
            <v>96707</v>
          </cell>
          <cell r="E33">
            <v>116245</v>
          </cell>
          <cell r="F33">
            <v>139074</v>
          </cell>
          <cell r="H33">
            <v>19</v>
          </cell>
          <cell r="I33">
            <v>89409</v>
          </cell>
          <cell r="J33">
            <v>141064</v>
          </cell>
          <cell r="K33">
            <v>117722</v>
          </cell>
          <cell r="L33">
            <v>97771</v>
          </cell>
          <cell r="M33">
            <v>117722</v>
          </cell>
          <cell r="N33">
            <v>141064</v>
          </cell>
        </row>
        <row r="34">
          <cell r="A34">
            <v>20</v>
          </cell>
          <cell r="B34">
            <v>93749</v>
          </cell>
          <cell r="C34">
            <v>136780</v>
          </cell>
          <cell r="D34">
            <v>101871</v>
          </cell>
          <cell r="E34">
            <v>122452</v>
          </cell>
          <cell r="F34">
            <v>146500</v>
          </cell>
          <cell r="H34">
            <v>20</v>
          </cell>
          <cell r="I34">
            <v>94680</v>
          </cell>
          <cell r="J34">
            <v>148588</v>
          </cell>
          <cell r="K34">
            <v>124001</v>
          </cell>
          <cell r="L34">
            <v>102986</v>
          </cell>
          <cell r="M34">
            <v>124001</v>
          </cell>
          <cell r="N34">
            <v>148588</v>
          </cell>
        </row>
        <row r="35">
          <cell r="A35">
            <v>21</v>
          </cell>
          <cell r="B35">
            <v>98968</v>
          </cell>
          <cell r="C35">
            <v>143714</v>
          </cell>
          <cell r="D35">
            <v>107034</v>
          </cell>
          <cell r="E35">
            <v>128659</v>
          </cell>
          <cell r="F35">
            <v>153926</v>
          </cell>
          <cell r="H35">
            <v>21</v>
          </cell>
          <cell r="I35">
            <v>99952</v>
          </cell>
          <cell r="J35">
            <v>156113</v>
          </cell>
          <cell r="K35">
            <v>130281</v>
          </cell>
          <cell r="L35">
            <v>108201</v>
          </cell>
          <cell r="M35">
            <v>130281</v>
          </cell>
          <cell r="N35">
            <v>156113</v>
          </cell>
        </row>
        <row r="36">
          <cell r="A36">
            <v>22</v>
          </cell>
          <cell r="B36">
            <v>104186</v>
          </cell>
          <cell r="C36">
            <v>150647</v>
          </cell>
          <cell r="D36">
            <v>112198</v>
          </cell>
          <cell r="E36">
            <v>134865</v>
          </cell>
          <cell r="F36">
            <v>161351</v>
          </cell>
          <cell r="H36">
            <v>22</v>
          </cell>
          <cell r="I36">
            <v>105223</v>
          </cell>
          <cell r="J36">
            <v>163638</v>
          </cell>
          <cell r="K36">
            <v>136560</v>
          </cell>
          <cell r="L36">
            <v>113417</v>
          </cell>
          <cell r="M36">
            <v>136560</v>
          </cell>
          <cell r="N36">
            <v>163638</v>
          </cell>
        </row>
        <row r="37">
          <cell r="A37">
            <v>23</v>
          </cell>
          <cell r="B37">
            <v>109405</v>
          </cell>
          <cell r="C37">
            <v>157580</v>
          </cell>
          <cell r="D37">
            <v>117361</v>
          </cell>
          <cell r="E37">
            <v>141072</v>
          </cell>
          <cell r="F37">
            <v>168777</v>
          </cell>
          <cell r="H37">
            <v>23</v>
          </cell>
          <cell r="I37">
            <v>110495</v>
          </cell>
          <cell r="J37">
            <v>171162</v>
          </cell>
          <cell r="K37">
            <v>142840</v>
          </cell>
          <cell r="L37">
            <v>118632</v>
          </cell>
          <cell r="M37">
            <v>142840</v>
          </cell>
          <cell r="N37">
            <v>171162</v>
          </cell>
        </row>
        <row r="38">
          <cell r="A38">
            <v>24</v>
          </cell>
          <cell r="B38">
            <v>114623</v>
          </cell>
          <cell r="C38">
            <v>164513</v>
          </cell>
          <cell r="D38">
            <v>122525</v>
          </cell>
          <cell r="E38">
            <v>147279</v>
          </cell>
          <cell r="F38">
            <v>176203</v>
          </cell>
          <cell r="H38">
            <v>24</v>
          </cell>
          <cell r="I38">
            <v>115766</v>
          </cell>
          <cell r="J38">
            <v>178687</v>
          </cell>
          <cell r="K38">
            <v>149119</v>
          </cell>
          <cell r="L38">
            <v>123847</v>
          </cell>
          <cell r="M38">
            <v>149119</v>
          </cell>
          <cell r="N38">
            <v>178687</v>
          </cell>
        </row>
        <row r="39">
          <cell r="A39">
            <v>25</v>
          </cell>
          <cell r="B39">
            <v>120190</v>
          </cell>
          <cell r="C39">
            <v>171607</v>
          </cell>
          <cell r="D39">
            <v>127808</v>
          </cell>
          <cell r="E39">
            <v>153630</v>
          </cell>
          <cell r="F39">
            <v>183801</v>
          </cell>
          <cell r="H39">
            <v>25</v>
          </cell>
          <cell r="I39">
            <v>121386</v>
          </cell>
          <cell r="J39">
            <v>186374</v>
          </cell>
          <cell r="K39">
            <v>155534</v>
          </cell>
          <cell r="L39">
            <v>129175</v>
          </cell>
          <cell r="M39">
            <v>155534</v>
          </cell>
          <cell r="N39">
            <v>186374</v>
          </cell>
        </row>
        <row r="40">
          <cell r="A40">
            <v>26</v>
          </cell>
          <cell r="B40">
            <v>125756</v>
          </cell>
          <cell r="C40">
            <v>178700</v>
          </cell>
          <cell r="D40">
            <v>133092</v>
          </cell>
          <cell r="E40">
            <v>159980</v>
          </cell>
          <cell r="F40">
            <v>191399</v>
          </cell>
          <cell r="H40">
            <v>26</v>
          </cell>
          <cell r="I40">
            <v>127007</v>
          </cell>
          <cell r="J40">
            <v>194060</v>
          </cell>
          <cell r="K40">
            <v>161949</v>
          </cell>
          <cell r="L40">
            <v>134502</v>
          </cell>
          <cell r="M40">
            <v>161949</v>
          </cell>
          <cell r="N40">
            <v>194060</v>
          </cell>
        </row>
        <row r="41">
          <cell r="A41">
            <v>27</v>
          </cell>
          <cell r="B41">
            <v>131323</v>
          </cell>
          <cell r="C41">
            <v>185794</v>
          </cell>
          <cell r="D41">
            <v>138375</v>
          </cell>
          <cell r="E41">
            <v>166331</v>
          </cell>
          <cell r="F41">
            <v>198996</v>
          </cell>
          <cell r="H41">
            <v>27</v>
          </cell>
          <cell r="I41">
            <v>132627</v>
          </cell>
          <cell r="J41">
            <v>201747</v>
          </cell>
          <cell r="K41">
            <v>168363</v>
          </cell>
          <cell r="L41">
            <v>139830</v>
          </cell>
          <cell r="M41">
            <v>168363</v>
          </cell>
          <cell r="N41">
            <v>201747</v>
          </cell>
        </row>
        <row r="42">
          <cell r="A42">
            <v>28</v>
          </cell>
          <cell r="B42">
            <v>136890</v>
          </cell>
          <cell r="C42">
            <v>192888</v>
          </cell>
          <cell r="D42">
            <v>143658</v>
          </cell>
          <cell r="E42">
            <v>172681</v>
          </cell>
          <cell r="F42">
            <v>206594</v>
          </cell>
          <cell r="H42">
            <v>28</v>
          </cell>
          <cell r="I42">
            <v>138247</v>
          </cell>
          <cell r="J42">
            <v>209433</v>
          </cell>
          <cell r="K42">
            <v>174778</v>
          </cell>
          <cell r="L42">
            <v>145157</v>
          </cell>
          <cell r="M42">
            <v>174778</v>
          </cell>
          <cell r="N42">
            <v>209433</v>
          </cell>
        </row>
        <row r="43">
          <cell r="A43">
            <v>29</v>
          </cell>
          <cell r="B43">
            <v>142456</v>
          </cell>
          <cell r="C43">
            <v>199981</v>
          </cell>
          <cell r="D43">
            <v>148941</v>
          </cell>
          <cell r="E43">
            <v>179032</v>
          </cell>
          <cell r="F43">
            <v>214192</v>
          </cell>
          <cell r="H43">
            <v>29</v>
          </cell>
          <cell r="I43">
            <v>143867</v>
          </cell>
          <cell r="J43">
            <v>217120</v>
          </cell>
          <cell r="K43">
            <v>181193</v>
          </cell>
          <cell r="L43">
            <v>150485</v>
          </cell>
          <cell r="M43">
            <v>181193</v>
          </cell>
          <cell r="N43">
            <v>217120</v>
          </cell>
        </row>
        <row r="44">
          <cell r="A44">
            <v>30</v>
          </cell>
          <cell r="B44">
            <v>148023</v>
          </cell>
          <cell r="C44">
            <v>207075</v>
          </cell>
          <cell r="D44">
            <v>154225</v>
          </cell>
          <cell r="E44">
            <v>185383</v>
          </cell>
          <cell r="F44">
            <v>221790</v>
          </cell>
          <cell r="H44">
            <v>30</v>
          </cell>
          <cell r="I44">
            <v>149488</v>
          </cell>
          <cell r="J44">
            <v>224807</v>
          </cell>
          <cell r="K44">
            <v>187608</v>
          </cell>
          <cell r="L44">
            <v>155813</v>
          </cell>
          <cell r="M44">
            <v>187608</v>
          </cell>
          <cell r="N44">
            <v>224807</v>
          </cell>
        </row>
        <row r="45">
          <cell r="A45">
            <v>31</v>
          </cell>
          <cell r="B45">
            <v>153590</v>
          </cell>
          <cell r="C45">
            <v>214169</v>
          </cell>
          <cell r="D45">
            <v>159508</v>
          </cell>
          <cell r="E45">
            <v>191733</v>
          </cell>
          <cell r="F45">
            <v>229387</v>
          </cell>
          <cell r="H45">
            <v>31</v>
          </cell>
          <cell r="I45">
            <v>155108</v>
          </cell>
          <cell r="J45">
            <v>232493</v>
          </cell>
          <cell r="K45">
            <v>194022</v>
          </cell>
          <cell r="L45">
            <v>161140</v>
          </cell>
          <cell r="M45">
            <v>194022</v>
          </cell>
          <cell r="N45">
            <v>232493</v>
          </cell>
        </row>
        <row r="46">
          <cell r="A46">
            <v>32</v>
          </cell>
          <cell r="B46">
            <v>159156</v>
          </cell>
          <cell r="C46">
            <v>221262</v>
          </cell>
          <cell r="D46">
            <v>164791</v>
          </cell>
          <cell r="E46">
            <v>198084</v>
          </cell>
          <cell r="F46">
            <v>236985</v>
          </cell>
          <cell r="H46">
            <v>32</v>
          </cell>
          <cell r="I46">
            <v>160728</v>
          </cell>
          <cell r="J46">
            <v>240180</v>
          </cell>
          <cell r="K46">
            <v>200437</v>
          </cell>
          <cell r="L46">
            <v>166468</v>
          </cell>
          <cell r="M46">
            <v>200437</v>
          </cell>
          <cell r="N46">
            <v>240180</v>
          </cell>
        </row>
        <row r="47">
          <cell r="A47">
            <v>33</v>
          </cell>
          <cell r="B47">
            <v>164723</v>
          </cell>
          <cell r="C47">
            <v>228356</v>
          </cell>
          <cell r="D47">
            <v>170074</v>
          </cell>
          <cell r="E47">
            <v>204434</v>
          </cell>
          <cell r="F47">
            <v>244583</v>
          </cell>
          <cell r="H47">
            <v>33</v>
          </cell>
          <cell r="I47">
            <v>166348</v>
          </cell>
          <cell r="J47">
            <v>247866</v>
          </cell>
          <cell r="K47">
            <v>206852</v>
          </cell>
          <cell r="L47">
            <v>171795</v>
          </cell>
          <cell r="M47">
            <v>206852</v>
          </cell>
          <cell r="N47">
            <v>247866</v>
          </cell>
        </row>
        <row r="48">
          <cell r="A48">
            <v>34</v>
          </cell>
          <cell r="B48">
            <v>170290</v>
          </cell>
          <cell r="C48">
            <v>235450</v>
          </cell>
          <cell r="D48">
            <v>175358</v>
          </cell>
          <cell r="E48">
            <v>210785</v>
          </cell>
          <cell r="F48">
            <v>252181</v>
          </cell>
          <cell r="H48">
            <v>34</v>
          </cell>
          <cell r="I48">
            <v>171969</v>
          </cell>
          <cell r="J48">
            <v>255553</v>
          </cell>
          <cell r="K48">
            <v>213267</v>
          </cell>
          <cell r="L48">
            <v>177123</v>
          </cell>
          <cell r="M48">
            <v>213267</v>
          </cell>
          <cell r="N48">
            <v>255553</v>
          </cell>
        </row>
        <row r="49">
          <cell r="A49">
            <v>35</v>
          </cell>
          <cell r="B49">
            <v>175856</v>
          </cell>
          <cell r="C49">
            <v>242543</v>
          </cell>
          <cell r="D49">
            <v>180641</v>
          </cell>
          <cell r="E49">
            <v>217135</v>
          </cell>
          <cell r="F49">
            <v>259778</v>
          </cell>
          <cell r="H49">
            <v>35</v>
          </cell>
          <cell r="I49">
            <v>177589</v>
          </cell>
          <cell r="J49">
            <v>263239</v>
          </cell>
          <cell r="K49">
            <v>219681</v>
          </cell>
          <cell r="L49">
            <v>182450</v>
          </cell>
          <cell r="M49">
            <v>219681</v>
          </cell>
          <cell r="N49">
            <v>263239</v>
          </cell>
        </row>
        <row r="50">
          <cell r="A50">
            <v>36</v>
          </cell>
          <cell r="B50">
            <v>181423</v>
          </cell>
          <cell r="C50">
            <v>249637</v>
          </cell>
          <cell r="D50">
            <v>185924</v>
          </cell>
          <cell r="E50">
            <v>223486</v>
          </cell>
          <cell r="F50">
            <v>267376</v>
          </cell>
          <cell r="H50">
            <v>36</v>
          </cell>
          <cell r="I50">
            <v>183209</v>
          </cell>
          <cell r="J50">
            <v>270926</v>
          </cell>
          <cell r="K50">
            <v>226096</v>
          </cell>
          <cell r="L50">
            <v>187778</v>
          </cell>
          <cell r="M50">
            <v>226096</v>
          </cell>
          <cell r="N50">
            <v>270926</v>
          </cell>
        </row>
        <row r="51">
          <cell r="A51">
            <v>37</v>
          </cell>
          <cell r="B51">
            <v>187415</v>
          </cell>
          <cell r="C51">
            <v>256895</v>
          </cell>
          <cell r="D51">
            <v>191330</v>
          </cell>
          <cell r="E51">
            <v>229984</v>
          </cell>
          <cell r="F51">
            <v>275150</v>
          </cell>
          <cell r="H51">
            <v>37</v>
          </cell>
          <cell r="I51">
            <v>189246</v>
          </cell>
          <cell r="J51">
            <v>278778</v>
          </cell>
          <cell r="K51">
            <v>232649</v>
          </cell>
          <cell r="L51">
            <v>193220</v>
          </cell>
          <cell r="M51">
            <v>232649</v>
          </cell>
          <cell r="N51">
            <v>278778</v>
          </cell>
        </row>
        <row r="52">
          <cell r="A52">
            <v>38</v>
          </cell>
          <cell r="B52">
            <v>193407</v>
          </cell>
          <cell r="C52">
            <v>264153</v>
          </cell>
          <cell r="D52">
            <v>196735</v>
          </cell>
          <cell r="E52">
            <v>236481</v>
          </cell>
          <cell r="F52">
            <v>282923</v>
          </cell>
          <cell r="H52">
            <v>38</v>
          </cell>
          <cell r="I52">
            <v>195282</v>
          </cell>
          <cell r="J52">
            <v>286630</v>
          </cell>
          <cell r="K52">
            <v>239202</v>
          </cell>
          <cell r="L52">
            <v>198663</v>
          </cell>
          <cell r="M52">
            <v>239202</v>
          </cell>
          <cell r="N52">
            <v>286630</v>
          </cell>
        </row>
        <row r="53">
          <cell r="A53">
            <v>39</v>
          </cell>
          <cell r="B53">
            <v>199399</v>
          </cell>
          <cell r="C53">
            <v>271411</v>
          </cell>
          <cell r="D53">
            <v>202141</v>
          </cell>
          <cell r="E53">
            <v>242979</v>
          </cell>
          <cell r="F53">
            <v>290697</v>
          </cell>
          <cell r="H53">
            <v>39</v>
          </cell>
          <cell r="I53">
            <v>201319</v>
          </cell>
          <cell r="J53">
            <v>294483</v>
          </cell>
          <cell r="K53">
            <v>245755</v>
          </cell>
          <cell r="L53">
            <v>204105</v>
          </cell>
          <cell r="M53">
            <v>245755</v>
          </cell>
          <cell r="N53">
            <v>294483</v>
          </cell>
        </row>
        <row r="54">
          <cell r="A54">
            <v>40</v>
          </cell>
          <cell r="B54">
            <v>205391</v>
          </cell>
          <cell r="C54">
            <v>278668</v>
          </cell>
          <cell r="D54">
            <v>207546</v>
          </cell>
          <cell r="E54">
            <v>249476</v>
          </cell>
          <cell r="F54">
            <v>298471</v>
          </cell>
          <cell r="H54">
            <v>40</v>
          </cell>
          <cell r="I54">
            <v>207356</v>
          </cell>
          <cell r="J54">
            <v>302335</v>
          </cell>
          <cell r="K54">
            <v>252308</v>
          </cell>
          <cell r="L54">
            <v>209547</v>
          </cell>
          <cell r="M54">
            <v>252308</v>
          </cell>
          <cell r="N54">
            <v>302335</v>
          </cell>
        </row>
        <row r="55">
          <cell r="A55">
            <v>41</v>
          </cell>
          <cell r="B55">
            <v>211383</v>
          </cell>
          <cell r="C55">
            <v>285926</v>
          </cell>
          <cell r="D55">
            <v>212952</v>
          </cell>
          <cell r="E55">
            <v>255974</v>
          </cell>
          <cell r="F55">
            <v>306244</v>
          </cell>
          <cell r="H55">
            <v>41</v>
          </cell>
          <cell r="I55">
            <v>213392</v>
          </cell>
          <cell r="J55">
            <v>310187</v>
          </cell>
          <cell r="K55">
            <v>258861</v>
          </cell>
          <cell r="L55">
            <v>214989</v>
          </cell>
          <cell r="M55">
            <v>258861</v>
          </cell>
          <cell r="N55">
            <v>310187</v>
          </cell>
        </row>
        <row r="56">
          <cell r="A56">
            <v>42</v>
          </cell>
          <cell r="B56">
            <v>217376</v>
          </cell>
          <cell r="C56">
            <v>293184</v>
          </cell>
          <cell r="D56">
            <v>218357</v>
          </cell>
          <cell r="E56">
            <v>262472</v>
          </cell>
          <cell r="F56">
            <v>314018</v>
          </cell>
          <cell r="H56">
            <v>42</v>
          </cell>
          <cell r="I56">
            <v>219429</v>
          </cell>
          <cell r="J56">
            <v>318039</v>
          </cell>
          <cell r="K56">
            <v>265414</v>
          </cell>
          <cell r="L56">
            <v>220432</v>
          </cell>
          <cell r="M56">
            <v>265414</v>
          </cell>
          <cell r="N56">
            <v>318039</v>
          </cell>
        </row>
        <row r="57">
          <cell r="A57">
            <v>43</v>
          </cell>
          <cell r="B57">
            <v>223368</v>
          </cell>
          <cell r="C57">
            <v>300442</v>
          </cell>
          <cell r="D57">
            <v>223763</v>
          </cell>
          <cell r="E57">
            <v>268969</v>
          </cell>
          <cell r="F57">
            <v>321792</v>
          </cell>
          <cell r="H57">
            <v>43</v>
          </cell>
          <cell r="I57">
            <v>225466</v>
          </cell>
          <cell r="J57">
            <v>325891</v>
          </cell>
          <cell r="K57">
            <v>271966</v>
          </cell>
          <cell r="L57">
            <v>225874</v>
          </cell>
          <cell r="M57">
            <v>271966</v>
          </cell>
          <cell r="N57">
            <v>325891</v>
          </cell>
        </row>
        <row r="58">
          <cell r="A58">
            <v>44</v>
          </cell>
          <cell r="B58">
            <v>229360</v>
          </cell>
          <cell r="C58">
            <v>307700</v>
          </cell>
          <cell r="D58">
            <v>229168</v>
          </cell>
          <cell r="E58">
            <v>275467</v>
          </cell>
          <cell r="F58">
            <v>329565</v>
          </cell>
          <cell r="H58">
            <v>44</v>
          </cell>
          <cell r="I58">
            <v>231502</v>
          </cell>
          <cell r="J58">
            <v>333743</v>
          </cell>
          <cell r="K58">
            <v>278519</v>
          </cell>
          <cell r="L58">
            <v>231316</v>
          </cell>
          <cell r="M58">
            <v>278519</v>
          </cell>
          <cell r="N58">
            <v>333743</v>
          </cell>
        </row>
        <row r="59">
          <cell r="A59">
            <v>45</v>
          </cell>
          <cell r="B59">
            <v>235352</v>
          </cell>
          <cell r="C59">
            <v>314958</v>
          </cell>
          <cell r="D59">
            <v>234574</v>
          </cell>
          <cell r="E59">
            <v>281964</v>
          </cell>
          <cell r="F59">
            <v>337339</v>
          </cell>
          <cell r="H59">
            <v>45</v>
          </cell>
          <cell r="I59">
            <v>237539</v>
          </cell>
          <cell r="J59">
            <v>341596</v>
          </cell>
          <cell r="K59">
            <v>285072</v>
          </cell>
          <cell r="L59">
            <v>236758</v>
          </cell>
          <cell r="M59">
            <v>285072</v>
          </cell>
          <cell r="N59">
            <v>341496</v>
          </cell>
        </row>
        <row r="60">
          <cell r="A60">
            <v>46</v>
          </cell>
          <cell r="B60">
            <v>241344</v>
          </cell>
          <cell r="C60">
            <v>322215</v>
          </cell>
          <cell r="D60">
            <v>239979</v>
          </cell>
          <cell r="E60">
            <v>288462</v>
          </cell>
          <cell r="F60">
            <v>345113</v>
          </cell>
          <cell r="H60">
            <v>46</v>
          </cell>
          <cell r="I60">
            <v>243576</v>
          </cell>
          <cell r="J60">
            <v>349448</v>
          </cell>
          <cell r="K60">
            <v>291625</v>
          </cell>
          <cell r="L60">
            <v>242201</v>
          </cell>
          <cell r="M60">
            <v>291625</v>
          </cell>
          <cell r="N60">
            <v>349448</v>
          </cell>
        </row>
        <row r="61">
          <cell r="A61">
            <v>47</v>
          </cell>
          <cell r="B61">
            <v>247336</v>
          </cell>
          <cell r="C61">
            <v>329473</v>
          </cell>
          <cell r="D61">
            <v>245385</v>
          </cell>
          <cell r="E61">
            <v>294959</v>
          </cell>
          <cell r="F61">
            <v>352886</v>
          </cell>
          <cell r="H61">
            <v>47</v>
          </cell>
          <cell r="I61">
            <v>249612</v>
          </cell>
          <cell r="J61">
            <v>357300</v>
          </cell>
          <cell r="K61">
            <v>298178</v>
          </cell>
          <cell r="L61">
            <v>247643</v>
          </cell>
          <cell r="M61">
            <v>298178</v>
          </cell>
          <cell r="N61">
            <v>357300</v>
          </cell>
        </row>
        <row r="62">
          <cell r="A62">
            <v>48</v>
          </cell>
          <cell r="B62">
            <v>253328</v>
          </cell>
          <cell r="C62">
            <v>336731</v>
          </cell>
          <cell r="D62">
            <v>250790</v>
          </cell>
          <cell r="E62">
            <v>301457</v>
          </cell>
          <cell r="F62">
            <v>360660</v>
          </cell>
          <cell r="H62">
            <v>48</v>
          </cell>
          <cell r="I62">
            <v>255649</v>
          </cell>
          <cell r="J62">
            <v>365152</v>
          </cell>
          <cell r="K62">
            <v>304731</v>
          </cell>
          <cell r="L62">
            <v>253085</v>
          </cell>
          <cell r="M62">
            <v>304731</v>
          </cell>
          <cell r="N62">
            <v>365152</v>
          </cell>
        </row>
        <row r="63">
          <cell r="A63">
            <v>49</v>
          </cell>
          <cell r="B63">
            <v>259396</v>
          </cell>
          <cell r="C63">
            <v>344157</v>
          </cell>
          <cell r="D63">
            <v>256321</v>
          </cell>
          <cell r="E63">
            <v>308105</v>
          </cell>
          <cell r="F63">
            <v>368614</v>
          </cell>
          <cell r="H63">
            <v>49</v>
          </cell>
          <cell r="I63">
            <v>261753</v>
          </cell>
          <cell r="J63">
            <v>373173</v>
          </cell>
          <cell r="K63">
            <v>311425</v>
          </cell>
          <cell r="L63">
            <v>258645</v>
          </cell>
          <cell r="M63">
            <v>311425</v>
          </cell>
          <cell r="N63">
            <v>373173</v>
          </cell>
        </row>
        <row r="64">
          <cell r="A64">
            <v>50</v>
          </cell>
          <cell r="B64">
            <v>265464</v>
          </cell>
          <cell r="C64">
            <v>351583</v>
          </cell>
          <cell r="D64">
            <v>261851</v>
          </cell>
          <cell r="E64">
            <v>314753</v>
          </cell>
          <cell r="F64">
            <v>376567</v>
          </cell>
          <cell r="H64">
            <v>50</v>
          </cell>
          <cell r="I64">
            <v>267857</v>
          </cell>
          <cell r="J64">
            <v>381195</v>
          </cell>
          <cell r="K64">
            <v>318119</v>
          </cell>
          <cell r="L64">
            <v>264204</v>
          </cell>
          <cell r="M64">
            <v>318119</v>
          </cell>
          <cell r="N64">
            <v>381195</v>
          </cell>
        </row>
        <row r="65">
          <cell r="A65">
            <v>51</v>
          </cell>
          <cell r="B65">
            <v>271532</v>
          </cell>
          <cell r="C65">
            <v>359009</v>
          </cell>
          <cell r="D65">
            <v>267382</v>
          </cell>
          <cell r="E65">
            <v>321401</v>
          </cell>
          <cell r="F65">
            <v>384521</v>
          </cell>
          <cell r="H65">
            <v>51</v>
          </cell>
          <cell r="I65">
            <v>273960</v>
          </cell>
          <cell r="J65">
            <v>389216</v>
          </cell>
          <cell r="K65">
            <v>324813</v>
          </cell>
          <cell r="L65">
            <v>269764</v>
          </cell>
          <cell r="M65">
            <v>324813</v>
          </cell>
          <cell r="N65">
            <v>389216</v>
          </cell>
        </row>
        <row r="66">
          <cell r="A66">
            <v>52</v>
          </cell>
          <cell r="B66">
            <v>277600</v>
          </cell>
          <cell r="C66">
            <v>366434</v>
          </cell>
          <cell r="D66">
            <v>272913</v>
          </cell>
          <cell r="E66">
            <v>328049</v>
          </cell>
          <cell r="F66">
            <v>392474</v>
          </cell>
          <cell r="H66">
            <v>52</v>
          </cell>
          <cell r="I66">
            <v>280064</v>
          </cell>
          <cell r="J66">
            <v>397237</v>
          </cell>
          <cell r="K66">
            <v>331507</v>
          </cell>
          <cell r="L66">
            <v>275323</v>
          </cell>
          <cell r="M66">
            <v>331507</v>
          </cell>
          <cell r="N66">
            <v>397237</v>
          </cell>
        </row>
        <row r="67">
          <cell r="A67">
            <v>53</v>
          </cell>
          <cell r="B67">
            <v>283668</v>
          </cell>
          <cell r="C67">
            <v>373860</v>
          </cell>
          <cell r="D67">
            <v>278443</v>
          </cell>
          <cell r="E67">
            <v>334697</v>
          </cell>
          <cell r="F67">
            <v>400428</v>
          </cell>
          <cell r="H67">
            <v>53</v>
          </cell>
          <cell r="I67">
            <v>286168</v>
          </cell>
          <cell r="J67">
            <v>405258</v>
          </cell>
          <cell r="K67">
            <v>338201</v>
          </cell>
          <cell r="L67">
            <v>280883</v>
          </cell>
          <cell r="M67">
            <v>338201</v>
          </cell>
          <cell r="N67">
            <v>405258</v>
          </cell>
        </row>
        <row r="68">
          <cell r="A68">
            <v>54</v>
          </cell>
          <cell r="B68">
            <v>289736</v>
          </cell>
          <cell r="C68">
            <v>381286</v>
          </cell>
          <cell r="D68">
            <v>283974</v>
          </cell>
          <cell r="E68">
            <v>341345</v>
          </cell>
          <cell r="F68">
            <v>408381</v>
          </cell>
          <cell r="H68">
            <v>54</v>
          </cell>
          <cell r="I68">
            <v>292272</v>
          </cell>
          <cell r="J68">
            <v>413280</v>
          </cell>
          <cell r="K68">
            <v>344895</v>
          </cell>
          <cell r="L68">
            <v>286442</v>
          </cell>
          <cell r="M68">
            <v>344895</v>
          </cell>
          <cell r="N68">
            <v>413280</v>
          </cell>
        </row>
        <row r="69">
          <cell r="A69">
            <v>55</v>
          </cell>
          <cell r="B69">
            <v>295803</v>
          </cell>
          <cell r="C69">
            <v>388712</v>
          </cell>
          <cell r="D69">
            <v>289505</v>
          </cell>
          <cell r="E69">
            <v>347993</v>
          </cell>
          <cell r="F69">
            <v>416335</v>
          </cell>
          <cell r="H69">
            <v>55</v>
          </cell>
          <cell r="I69">
            <v>298375</v>
          </cell>
          <cell r="J69">
            <v>421301</v>
          </cell>
          <cell r="K69">
            <v>351589</v>
          </cell>
          <cell r="L69">
            <v>292002</v>
          </cell>
          <cell r="M69">
            <v>351589</v>
          </cell>
          <cell r="N69">
            <v>421301</v>
          </cell>
        </row>
        <row r="70">
          <cell r="A70">
            <v>56</v>
          </cell>
          <cell r="B70">
            <v>301871</v>
          </cell>
          <cell r="C70">
            <v>396138</v>
          </cell>
          <cell r="D70">
            <v>295035</v>
          </cell>
          <cell r="E70">
            <v>354641</v>
          </cell>
          <cell r="F70">
            <v>424288</v>
          </cell>
          <cell r="H70">
            <v>56</v>
          </cell>
          <cell r="I70">
            <v>304479</v>
          </cell>
          <cell r="J70">
            <v>429322</v>
          </cell>
          <cell r="K70">
            <v>358283</v>
          </cell>
          <cell r="L70">
            <v>297561</v>
          </cell>
          <cell r="M70">
            <v>358283</v>
          </cell>
          <cell r="N70">
            <v>429322</v>
          </cell>
        </row>
        <row r="71">
          <cell r="A71">
            <v>57</v>
          </cell>
          <cell r="B71">
            <v>307939</v>
          </cell>
          <cell r="C71">
            <v>403564</v>
          </cell>
          <cell r="D71">
            <v>300566</v>
          </cell>
          <cell r="E71">
            <v>361289</v>
          </cell>
          <cell r="F71">
            <v>432242</v>
          </cell>
          <cell r="H71">
            <v>57</v>
          </cell>
          <cell r="I71">
            <v>310583</v>
          </cell>
          <cell r="J71">
            <v>437343</v>
          </cell>
          <cell r="K71">
            <v>364977</v>
          </cell>
          <cell r="L71">
            <v>303121</v>
          </cell>
          <cell r="M71">
            <v>364977</v>
          </cell>
          <cell r="N71">
            <v>437343</v>
          </cell>
        </row>
        <row r="72">
          <cell r="A72">
            <v>58</v>
          </cell>
          <cell r="B72">
            <v>314007</v>
          </cell>
          <cell r="C72">
            <v>410989</v>
          </cell>
          <cell r="D72">
            <v>306097</v>
          </cell>
          <cell r="E72">
            <v>367937</v>
          </cell>
          <cell r="F72">
            <v>440195</v>
          </cell>
          <cell r="H72">
            <v>58</v>
          </cell>
          <cell r="I72">
            <v>316687</v>
          </cell>
          <cell r="J72">
            <v>445365</v>
          </cell>
          <cell r="K72">
            <v>371671</v>
          </cell>
          <cell r="L72">
            <v>308680</v>
          </cell>
          <cell r="M72">
            <v>371671</v>
          </cell>
          <cell r="N72">
            <v>445365</v>
          </cell>
        </row>
        <row r="73">
          <cell r="A73">
            <v>59</v>
          </cell>
          <cell r="B73">
            <v>320075</v>
          </cell>
          <cell r="C73">
            <v>418415</v>
          </cell>
          <cell r="D73">
            <v>311627</v>
          </cell>
          <cell r="E73">
            <v>374585</v>
          </cell>
          <cell r="F73">
            <v>448149</v>
          </cell>
          <cell r="H73">
            <v>59</v>
          </cell>
          <cell r="I73">
            <v>322790</v>
          </cell>
          <cell r="J73">
            <v>453386</v>
          </cell>
          <cell r="K73">
            <v>378365</v>
          </cell>
          <cell r="L73">
            <v>314240</v>
          </cell>
          <cell r="M73">
            <v>378365</v>
          </cell>
          <cell r="N73">
            <v>453386</v>
          </cell>
        </row>
        <row r="74">
          <cell r="A74">
            <v>60</v>
          </cell>
          <cell r="B74">
            <v>326143</v>
          </cell>
          <cell r="C74">
            <v>425841</v>
          </cell>
          <cell r="D74">
            <v>317158</v>
          </cell>
          <cell r="E74">
            <v>381233</v>
          </cell>
          <cell r="F74">
            <v>456102</v>
          </cell>
          <cell r="H74">
            <v>60</v>
          </cell>
          <cell r="I74">
            <v>328894</v>
          </cell>
          <cell r="J74">
            <v>461407</v>
          </cell>
          <cell r="K74">
            <v>385059</v>
          </cell>
          <cell r="L74">
            <v>319799</v>
          </cell>
          <cell r="M74">
            <v>385059</v>
          </cell>
          <cell r="N74">
            <v>461407</v>
          </cell>
        </row>
        <row r="75">
          <cell r="A75">
            <v>61</v>
          </cell>
          <cell r="B75">
            <v>332351</v>
          </cell>
          <cell r="C75">
            <v>433439</v>
          </cell>
          <cell r="D75">
            <v>322817</v>
          </cell>
          <cell r="E75">
            <v>388035</v>
          </cell>
          <cell r="F75">
            <v>464240</v>
          </cell>
          <cell r="H75">
            <v>61</v>
          </cell>
          <cell r="I75">
            <v>335129</v>
          </cell>
          <cell r="J75">
            <v>469601</v>
          </cell>
          <cell r="K75">
            <v>391897</v>
          </cell>
          <cell r="L75">
            <v>325478</v>
          </cell>
          <cell r="M75">
            <v>391897</v>
          </cell>
          <cell r="N75">
            <v>469601</v>
          </cell>
        </row>
        <row r="76">
          <cell r="A76">
            <v>62</v>
          </cell>
          <cell r="B76">
            <v>338560</v>
          </cell>
          <cell r="C76">
            <v>441036</v>
          </cell>
          <cell r="D76">
            <v>328475</v>
          </cell>
          <cell r="E76">
            <v>394837</v>
          </cell>
          <cell r="F76">
            <v>472377</v>
          </cell>
          <cell r="H76">
            <v>62</v>
          </cell>
          <cell r="I76">
            <v>341365</v>
          </cell>
          <cell r="J76">
            <v>477795</v>
          </cell>
          <cell r="K76">
            <v>398735</v>
          </cell>
          <cell r="L76">
            <v>331158</v>
          </cell>
          <cell r="M76">
            <v>398735</v>
          </cell>
          <cell r="N76">
            <v>477795</v>
          </cell>
        </row>
        <row r="77">
          <cell r="A77">
            <v>63</v>
          </cell>
          <cell r="B77">
            <v>344768</v>
          </cell>
          <cell r="C77">
            <v>448634</v>
          </cell>
          <cell r="D77">
            <v>334134</v>
          </cell>
          <cell r="E77">
            <v>401638</v>
          </cell>
          <cell r="F77">
            <v>480515</v>
          </cell>
          <cell r="H77">
            <v>63</v>
          </cell>
          <cell r="I77">
            <v>347600</v>
          </cell>
          <cell r="J77">
            <v>485989</v>
          </cell>
          <cell r="K77">
            <v>405573</v>
          </cell>
          <cell r="L77">
            <v>336837</v>
          </cell>
          <cell r="M77">
            <v>405573</v>
          </cell>
          <cell r="N77">
            <v>485989</v>
          </cell>
        </row>
        <row r="78">
          <cell r="A78">
            <v>64</v>
          </cell>
          <cell r="B78">
            <v>350976</v>
          </cell>
          <cell r="C78">
            <v>456232</v>
          </cell>
          <cell r="D78">
            <v>339792</v>
          </cell>
          <cell r="E78">
            <v>408440</v>
          </cell>
          <cell r="F78">
            <v>488653</v>
          </cell>
          <cell r="H78">
            <v>64</v>
          </cell>
          <cell r="I78">
            <v>353835</v>
          </cell>
          <cell r="J78">
            <v>494183</v>
          </cell>
          <cell r="K78">
            <v>412411</v>
          </cell>
          <cell r="L78">
            <v>342516</v>
          </cell>
          <cell r="M78">
            <v>412411</v>
          </cell>
          <cell r="N78">
            <v>494183</v>
          </cell>
        </row>
        <row r="79">
          <cell r="A79">
            <v>65</v>
          </cell>
          <cell r="B79">
            <v>357185</v>
          </cell>
          <cell r="C79">
            <v>463829</v>
          </cell>
          <cell r="D79">
            <v>345451</v>
          </cell>
          <cell r="E79">
            <v>415242</v>
          </cell>
          <cell r="F79">
            <v>496790</v>
          </cell>
          <cell r="H79">
            <v>65</v>
          </cell>
          <cell r="I79">
            <v>360070</v>
          </cell>
          <cell r="J79">
            <v>502377</v>
          </cell>
          <cell r="K79">
            <v>419249</v>
          </cell>
          <cell r="L79">
            <v>348195</v>
          </cell>
          <cell r="M79">
            <v>419249</v>
          </cell>
          <cell r="N79">
            <v>502377</v>
          </cell>
        </row>
        <row r="80">
          <cell r="A80">
            <v>66</v>
          </cell>
          <cell r="B80">
            <v>363393</v>
          </cell>
          <cell r="C80">
            <v>471427</v>
          </cell>
          <cell r="D80">
            <v>351110</v>
          </cell>
          <cell r="E80">
            <v>422044</v>
          </cell>
          <cell r="F80">
            <v>504928</v>
          </cell>
          <cell r="H80">
            <v>66</v>
          </cell>
          <cell r="I80">
            <v>366306</v>
          </cell>
          <cell r="J80">
            <v>510571</v>
          </cell>
          <cell r="K80">
            <v>426088</v>
          </cell>
          <cell r="L80">
            <v>353875</v>
          </cell>
          <cell r="M80">
            <v>426088</v>
          </cell>
          <cell r="N80">
            <v>510571</v>
          </cell>
        </row>
        <row r="81">
          <cell r="A81">
            <v>67</v>
          </cell>
          <cell r="B81">
            <v>369601</v>
          </cell>
          <cell r="C81">
            <v>479025</v>
          </cell>
          <cell r="D81">
            <v>356768</v>
          </cell>
          <cell r="E81">
            <v>428845</v>
          </cell>
          <cell r="F81">
            <v>513066</v>
          </cell>
          <cell r="H81">
            <v>67</v>
          </cell>
          <cell r="I81">
            <v>372541</v>
          </cell>
          <cell r="J81">
            <v>518764</v>
          </cell>
          <cell r="K81">
            <v>432926</v>
          </cell>
          <cell r="L81">
            <v>359554</v>
          </cell>
          <cell r="M81">
            <v>432926</v>
          </cell>
          <cell r="N81">
            <v>518764</v>
          </cell>
        </row>
        <row r="82">
          <cell r="A82">
            <v>68</v>
          </cell>
          <cell r="B82">
            <v>375810</v>
          </cell>
          <cell r="C82">
            <v>486622</v>
          </cell>
          <cell r="D82">
            <v>362427</v>
          </cell>
          <cell r="E82">
            <v>435647</v>
          </cell>
          <cell r="F82">
            <v>521203</v>
          </cell>
          <cell r="H82">
            <v>68</v>
          </cell>
          <cell r="I82">
            <v>378776</v>
          </cell>
          <cell r="J82">
            <v>526958</v>
          </cell>
          <cell r="K82">
            <v>439764</v>
          </cell>
          <cell r="L82">
            <v>365233</v>
          </cell>
          <cell r="M82">
            <v>439764</v>
          </cell>
          <cell r="N82">
            <v>526958</v>
          </cell>
        </row>
        <row r="83">
          <cell r="A83">
            <v>69</v>
          </cell>
          <cell r="B83">
            <v>382018</v>
          </cell>
          <cell r="C83">
            <v>494220</v>
          </cell>
          <cell r="D83">
            <v>368085</v>
          </cell>
          <cell r="E83">
            <v>442449</v>
          </cell>
          <cell r="F83">
            <v>529341</v>
          </cell>
          <cell r="H83">
            <v>69</v>
          </cell>
          <cell r="I83">
            <v>385011</v>
          </cell>
          <cell r="J83">
            <v>535152</v>
          </cell>
          <cell r="K83">
            <v>446602</v>
          </cell>
          <cell r="L83">
            <v>370912</v>
          </cell>
          <cell r="M83">
            <v>446602</v>
          </cell>
          <cell r="N83">
            <v>535152</v>
          </cell>
        </row>
        <row r="84">
          <cell r="A84">
            <v>70</v>
          </cell>
          <cell r="B84">
            <v>388226</v>
          </cell>
          <cell r="C84">
            <v>501818</v>
          </cell>
          <cell r="D84">
            <v>373744</v>
          </cell>
          <cell r="E84">
            <v>449251</v>
          </cell>
          <cell r="F84">
            <v>537479</v>
          </cell>
          <cell r="H84">
            <v>70</v>
          </cell>
          <cell r="I84">
            <v>391247</v>
          </cell>
          <cell r="J84">
            <v>543346</v>
          </cell>
          <cell r="K84">
            <v>453440</v>
          </cell>
          <cell r="L84">
            <v>376592</v>
          </cell>
          <cell r="M84">
            <v>453440</v>
          </cell>
          <cell r="N84">
            <v>543346</v>
          </cell>
        </row>
        <row r="85">
          <cell r="A85">
            <v>71</v>
          </cell>
          <cell r="B85">
            <v>394435</v>
          </cell>
          <cell r="C85">
            <v>509415</v>
          </cell>
          <cell r="D85">
            <v>379402</v>
          </cell>
          <cell r="E85">
            <v>456052</v>
          </cell>
          <cell r="F85">
            <v>545616</v>
          </cell>
          <cell r="H85">
            <v>71</v>
          </cell>
          <cell r="I85">
            <v>397482</v>
          </cell>
          <cell r="J85">
            <v>551540</v>
          </cell>
          <cell r="K85">
            <v>460278</v>
          </cell>
          <cell r="L85">
            <v>382271</v>
          </cell>
          <cell r="M85">
            <v>460278</v>
          </cell>
          <cell r="N85">
            <v>551540</v>
          </cell>
        </row>
        <row r="86">
          <cell r="A86">
            <v>72</v>
          </cell>
          <cell r="B86">
            <v>400643</v>
          </cell>
          <cell r="C86">
            <v>517013</v>
          </cell>
          <cell r="D86">
            <v>385061</v>
          </cell>
          <cell r="E86">
            <v>462854</v>
          </cell>
          <cell r="F86">
            <v>553754</v>
          </cell>
          <cell r="H86">
            <v>72</v>
          </cell>
          <cell r="I86">
            <v>403717</v>
          </cell>
          <cell r="J86">
            <v>559734</v>
          </cell>
          <cell r="K86">
            <v>467116</v>
          </cell>
          <cell r="L86">
            <v>387950</v>
          </cell>
          <cell r="M86">
            <v>467116</v>
          </cell>
          <cell r="N86">
            <v>559743</v>
          </cell>
        </row>
        <row r="87">
          <cell r="A87">
            <v>73</v>
          </cell>
          <cell r="B87">
            <v>406995</v>
          </cell>
          <cell r="C87">
            <v>524787</v>
          </cell>
          <cell r="D87">
            <v>390851</v>
          </cell>
          <cell r="E87">
            <v>469813</v>
          </cell>
          <cell r="F87">
            <v>562080</v>
          </cell>
          <cell r="H87">
            <v>73</v>
          </cell>
          <cell r="I87">
            <v>410086</v>
          </cell>
          <cell r="J87">
            <v>568104</v>
          </cell>
          <cell r="K87">
            <v>474101</v>
          </cell>
          <cell r="L87">
            <v>393751</v>
          </cell>
          <cell r="M87">
            <v>474101</v>
          </cell>
          <cell r="N87">
            <v>568104</v>
          </cell>
        </row>
        <row r="88">
          <cell r="A88">
            <v>74</v>
          </cell>
          <cell r="B88">
            <v>413347</v>
          </cell>
          <cell r="C88">
            <v>532560</v>
          </cell>
          <cell r="D88">
            <v>396640</v>
          </cell>
          <cell r="E88">
            <v>476773</v>
          </cell>
          <cell r="F88">
            <v>570406</v>
          </cell>
          <cell r="H88">
            <v>74</v>
          </cell>
          <cell r="I88">
            <v>416456</v>
          </cell>
          <cell r="J88">
            <v>576475</v>
          </cell>
          <cell r="K88">
            <v>481087</v>
          </cell>
          <cell r="L88">
            <v>399553</v>
          </cell>
          <cell r="M88">
            <v>481087</v>
          </cell>
          <cell r="N88">
            <v>576475</v>
          </cell>
        </row>
        <row r="89">
          <cell r="A89">
            <v>75</v>
          </cell>
          <cell r="B89">
            <v>419699</v>
          </cell>
          <cell r="C89">
            <v>540334</v>
          </cell>
          <cell r="D89">
            <v>402430</v>
          </cell>
          <cell r="E89">
            <v>483732</v>
          </cell>
          <cell r="F89">
            <v>578732</v>
          </cell>
          <cell r="H89">
            <v>75</v>
          </cell>
          <cell r="I89">
            <v>422825</v>
          </cell>
          <cell r="J89">
            <v>584845</v>
          </cell>
          <cell r="K89">
            <v>488072</v>
          </cell>
          <cell r="L89">
            <v>405354</v>
          </cell>
          <cell r="M89">
            <v>488072</v>
          </cell>
          <cell r="N89">
            <v>584845</v>
          </cell>
        </row>
        <row r="90">
          <cell r="A90">
            <v>76</v>
          </cell>
          <cell r="B90">
            <v>426051</v>
          </cell>
          <cell r="C90">
            <v>548107</v>
          </cell>
          <cell r="D90">
            <v>408219</v>
          </cell>
          <cell r="E90">
            <v>490691</v>
          </cell>
          <cell r="F90">
            <v>587057</v>
          </cell>
          <cell r="H90">
            <v>76</v>
          </cell>
          <cell r="I90">
            <v>429195</v>
          </cell>
          <cell r="J90">
            <v>593215</v>
          </cell>
          <cell r="K90">
            <v>495057</v>
          </cell>
          <cell r="L90">
            <v>411156</v>
          </cell>
          <cell r="M90">
            <v>495057</v>
          </cell>
          <cell r="N90">
            <v>593215</v>
          </cell>
        </row>
        <row r="91">
          <cell r="A91">
            <v>77</v>
          </cell>
          <cell r="B91">
            <v>432403</v>
          </cell>
          <cell r="C91">
            <v>555881</v>
          </cell>
          <cell r="D91">
            <v>414009</v>
          </cell>
          <cell r="E91">
            <v>497650</v>
          </cell>
          <cell r="F91">
            <v>595383</v>
          </cell>
          <cell r="H91">
            <v>77</v>
          </cell>
          <cell r="I91">
            <v>435564</v>
          </cell>
          <cell r="J91">
            <v>601586</v>
          </cell>
          <cell r="K91">
            <v>502043</v>
          </cell>
          <cell r="L91">
            <v>416957</v>
          </cell>
          <cell r="M91">
            <v>502043</v>
          </cell>
          <cell r="N91">
            <v>601586</v>
          </cell>
        </row>
        <row r="92">
          <cell r="A92">
            <v>78</v>
          </cell>
          <cell r="B92">
            <v>438755</v>
          </cell>
          <cell r="C92">
            <v>563654</v>
          </cell>
          <cell r="D92">
            <v>419798</v>
          </cell>
          <cell r="E92">
            <v>504610</v>
          </cell>
          <cell r="F92">
            <v>603709</v>
          </cell>
          <cell r="H92">
            <v>78</v>
          </cell>
          <cell r="I92">
            <v>441934</v>
          </cell>
          <cell r="J92">
            <v>609956</v>
          </cell>
          <cell r="K92">
            <v>509028</v>
          </cell>
          <cell r="L92">
            <v>422759</v>
          </cell>
          <cell r="M92">
            <v>509028</v>
          </cell>
          <cell r="N92">
            <v>609956</v>
          </cell>
        </row>
        <row r="93">
          <cell r="A93">
            <v>79</v>
          </cell>
          <cell r="B93">
            <v>445107</v>
          </cell>
          <cell r="C93">
            <v>571428</v>
          </cell>
          <cell r="D93">
            <v>425588</v>
          </cell>
          <cell r="E93">
            <v>511569</v>
          </cell>
          <cell r="F93">
            <v>612035</v>
          </cell>
          <cell r="H93">
            <v>79</v>
          </cell>
          <cell r="I93">
            <v>448303</v>
          </cell>
          <cell r="J93">
            <v>618326</v>
          </cell>
          <cell r="K93">
            <v>516013</v>
          </cell>
          <cell r="L93">
            <v>428560</v>
          </cell>
          <cell r="M93">
            <v>516013</v>
          </cell>
          <cell r="N93">
            <v>618326</v>
          </cell>
        </row>
        <row r="94">
          <cell r="A94">
            <v>80</v>
          </cell>
          <cell r="B94">
            <v>451459</v>
          </cell>
          <cell r="C94">
            <v>579201</v>
          </cell>
          <cell r="D94">
            <v>431377</v>
          </cell>
          <cell r="E94">
            <v>518528</v>
          </cell>
          <cell r="F94">
            <v>620361</v>
          </cell>
          <cell r="H94">
            <v>80</v>
          </cell>
          <cell r="I94">
            <v>454672</v>
          </cell>
          <cell r="J94">
            <v>626697</v>
          </cell>
          <cell r="K94">
            <v>522999</v>
          </cell>
          <cell r="L94">
            <v>434361</v>
          </cell>
          <cell r="M94">
            <v>522999</v>
          </cell>
          <cell r="N94">
            <v>626697</v>
          </cell>
        </row>
        <row r="95">
          <cell r="A95">
            <v>81</v>
          </cell>
          <cell r="B95">
            <v>457811</v>
          </cell>
          <cell r="C95">
            <v>586975</v>
          </cell>
          <cell r="D95">
            <v>437167</v>
          </cell>
          <cell r="E95">
            <v>525487</v>
          </cell>
          <cell r="F95">
            <v>628687</v>
          </cell>
          <cell r="H95">
            <v>81</v>
          </cell>
          <cell r="I95">
            <v>461042</v>
          </cell>
          <cell r="J95">
            <v>635067</v>
          </cell>
          <cell r="K95">
            <v>529984</v>
          </cell>
          <cell r="L95">
            <v>440163</v>
          </cell>
          <cell r="M95">
            <v>529984</v>
          </cell>
          <cell r="N95">
            <v>635067</v>
          </cell>
        </row>
        <row r="96">
          <cell r="A96">
            <v>82</v>
          </cell>
          <cell r="B96">
            <v>464163</v>
          </cell>
          <cell r="C96">
            <v>594748</v>
          </cell>
          <cell r="D96">
            <v>442956</v>
          </cell>
          <cell r="E96">
            <v>532447</v>
          </cell>
          <cell r="F96">
            <v>637012</v>
          </cell>
          <cell r="H96">
            <v>82</v>
          </cell>
          <cell r="I96">
            <v>467411</v>
          </cell>
          <cell r="J96">
            <v>643437</v>
          </cell>
          <cell r="K96">
            <v>536969</v>
          </cell>
          <cell r="L96">
            <v>445964</v>
          </cell>
          <cell r="M96">
            <v>536969</v>
          </cell>
          <cell r="N96">
            <v>643437</v>
          </cell>
        </row>
        <row r="97">
          <cell r="A97">
            <v>83</v>
          </cell>
          <cell r="B97">
            <v>470515</v>
          </cell>
          <cell r="C97">
            <v>602522</v>
          </cell>
          <cell r="D97">
            <v>448746</v>
          </cell>
          <cell r="E97">
            <v>539406</v>
          </cell>
          <cell r="F97">
            <v>645338</v>
          </cell>
          <cell r="H97">
            <v>83</v>
          </cell>
          <cell r="I97">
            <v>473781</v>
          </cell>
          <cell r="J97">
            <v>651808</v>
          </cell>
          <cell r="K97">
            <v>543955</v>
          </cell>
          <cell r="L97">
            <v>451766</v>
          </cell>
          <cell r="M97">
            <v>543955</v>
          </cell>
          <cell r="N97">
            <v>651808</v>
          </cell>
        </row>
        <row r="98">
          <cell r="A98">
            <v>84</v>
          </cell>
          <cell r="B98">
            <v>476867</v>
          </cell>
          <cell r="C98">
            <v>610295</v>
          </cell>
          <cell r="D98">
            <v>454535</v>
          </cell>
          <cell r="E98">
            <v>546365</v>
          </cell>
          <cell r="F98">
            <v>653664</v>
          </cell>
          <cell r="H98">
            <v>84</v>
          </cell>
          <cell r="I98">
            <v>480150</v>
          </cell>
          <cell r="J98">
            <v>660178</v>
          </cell>
          <cell r="K98">
            <v>550940</v>
          </cell>
          <cell r="L98">
            <v>457567</v>
          </cell>
          <cell r="M98">
            <v>550940</v>
          </cell>
          <cell r="N98">
            <v>660178</v>
          </cell>
        </row>
        <row r="99">
          <cell r="A99">
            <v>85</v>
          </cell>
          <cell r="B99">
            <v>483366</v>
          </cell>
          <cell r="C99">
            <v>618248</v>
          </cell>
          <cell r="D99">
            <v>460459</v>
          </cell>
          <cell r="E99">
            <v>553485</v>
          </cell>
          <cell r="F99">
            <v>662183</v>
          </cell>
          <cell r="H99">
            <v>85</v>
          </cell>
          <cell r="I99">
            <v>486657</v>
          </cell>
          <cell r="J99">
            <v>668729</v>
          </cell>
          <cell r="K99">
            <v>558076</v>
          </cell>
          <cell r="L99">
            <v>463493</v>
          </cell>
          <cell r="M99">
            <v>558076</v>
          </cell>
          <cell r="N99">
            <v>668729</v>
          </cell>
        </row>
        <row r="100">
          <cell r="A100">
            <v>86</v>
          </cell>
          <cell r="B100">
            <v>489865</v>
          </cell>
          <cell r="C100">
            <v>626202</v>
          </cell>
          <cell r="D100">
            <v>466382</v>
          </cell>
          <cell r="E100">
            <v>560605</v>
          </cell>
          <cell r="F100">
            <v>670701</v>
          </cell>
          <cell r="H100">
            <v>86</v>
          </cell>
          <cell r="I100">
            <v>493163</v>
          </cell>
          <cell r="J100">
            <v>677279</v>
          </cell>
          <cell r="K100">
            <v>565211</v>
          </cell>
          <cell r="L100">
            <v>469420</v>
          </cell>
          <cell r="M100">
            <v>565211</v>
          </cell>
          <cell r="N100">
            <v>677279</v>
          </cell>
        </row>
        <row r="101">
          <cell r="A101">
            <v>87</v>
          </cell>
          <cell r="B101">
            <v>496364</v>
          </cell>
          <cell r="C101">
            <v>634155</v>
          </cell>
          <cell r="D101">
            <v>472306</v>
          </cell>
          <cell r="E101">
            <v>567726</v>
          </cell>
          <cell r="F101">
            <v>679220</v>
          </cell>
          <cell r="H101">
            <v>87</v>
          </cell>
          <cell r="I101">
            <v>499670</v>
          </cell>
          <cell r="J101">
            <v>685830</v>
          </cell>
          <cell r="K101">
            <v>572347</v>
          </cell>
          <cell r="L101">
            <v>475346</v>
          </cell>
          <cell r="M101">
            <v>572347</v>
          </cell>
          <cell r="N101">
            <v>685830</v>
          </cell>
        </row>
        <row r="102">
          <cell r="A102">
            <v>88</v>
          </cell>
          <cell r="B102">
            <v>502863</v>
          </cell>
          <cell r="C102">
            <v>642109</v>
          </cell>
          <cell r="D102">
            <v>478229</v>
          </cell>
          <cell r="E102">
            <v>574846</v>
          </cell>
          <cell r="F102">
            <v>687738</v>
          </cell>
          <cell r="H102">
            <v>88</v>
          </cell>
          <cell r="I102">
            <v>506176</v>
          </cell>
          <cell r="J102">
            <v>694380</v>
          </cell>
          <cell r="K102">
            <v>579482</v>
          </cell>
          <cell r="L102">
            <v>481272</v>
          </cell>
          <cell r="M102">
            <v>579482</v>
          </cell>
          <cell r="N102">
            <v>694380</v>
          </cell>
        </row>
        <row r="103">
          <cell r="A103">
            <v>89</v>
          </cell>
          <cell r="B103">
            <v>509362</v>
          </cell>
          <cell r="C103">
            <v>650062</v>
          </cell>
          <cell r="D103">
            <v>484153</v>
          </cell>
          <cell r="E103">
            <v>581966</v>
          </cell>
          <cell r="F103">
            <v>696257</v>
          </cell>
          <cell r="H103">
            <v>89</v>
          </cell>
          <cell r="I103">
            <v>512683</v>
          </cell>
          <cell r="J103">
            <v>702931</v>
          </cell>
          <cell r="K103">
            <v>586618</v>
          </cell>
          <cell r="L103">
            <v>487198</v>
          </cell>
          <cell r="M103">
            <v>586618</v>
          </cell>
          <cell r="N103">
            <v>702931</v>
          </cell>
        </row>
        <row r="104">
          <cell r="A104">
            <v>90</v>
          </cell>
          <cell r="B104">
            <v>515861</v>
          </cell>
          <cell r="C104">
            <v>658016</v>
          </cell>
          <cell r="D104">
            <v>490077</v>
          </cell>
          <cell r="E104">
            <v>589086</v>
          </cell>
          <cell r="F104">
            <v>704776</v>
          </cell>
          <cell r="H104">
            <v>90</v>
          </cell>
          <cell r="I104">
            <v>519190</v>
          </cell>
          <cell r="J104">
            <v>711482</v>
          </cell>
          <cell r="K104">
            <v>593754</v>
          </cell>
          <cell r="L104">
            <v>493125</v>
          </cell>
          <cell r="M104">
            <v>593754</v>
          </cell>
          <cell r="N104">
            <v>711482</v>
          </cell>
        </row>
        <row r="105">
          <cell r="A105">
            <v>91</v>
          </cell>
          <cell r="B105">
            <v>522360</v>
          </cell>
          <cell r="C105">
            <v>665969</v>
          </cell>
          <cell r="D105">
            <v>496000</v>
          </cell>
          <cell r="E105">
            <v>596206</v>
          </cell>
          <cell r="F105">
            <v>713294</v>
          </cell>
          <cell r="H105">
            <v>91</v>
          </cell>
          <cell r="I105">
            <v>525696</v>
          </cell>
          <cell r="J105">
            <v>720032</v>
          </cell>
          <cell r="K105">
            <v>600889</v>
          </cell>
          <cell r="L105">
            <v>499051</v>
          </cell>
          <cell r="M105">
            <v>600889</v>
          </cell>
          <cell r="N105">
            <v>720032</v>
          </cell>
        </row>
        <row r="106">
          <cell r="A106">
            <v>92</v>
          </cell>
          <cell r="B106">
            <v>528859</v>
          </cell>
          <cell r="C106">
            <v>673922</v>
          </cell>
          <cell r="D106">
            <v>501924</v>
          </cell>
          <cell r="E106">
            <v>603326</v>
          </cell>
          <cell r="F106">
            <v>721813</v>
          </cell>
          <cell r="H106">
            <v>92</v>
          </cell>
          <cell r="I106">
            <v>532203</v>
          </cell>
          <cell r="J106">
            <v>728583</v>
          </cell>
          <cell r="K106">
            <v>608025</v>
          </cell>
          <cell r="L106">
            <v>504977</v>
          </cell>
          <cell r="M106">
            <v>608025</v>
          </cell>
          <cell r="N106">
            <v>728583</v>
          </cell>
        </row>
        <row r="107">
          <cell r="A107">
            <v>93</v>
          </cell>
          <cell r="B107">
            <v>535358</v>
          </cell>
          <cell r="C107">
            <v>681876</v>
          </cell>
          <cell r="D107">
            <v>507847</v>
          </cell>
          <cell r="E107">
            <v>610447</v>
          </cell>
          <cell r="F107">
            <v>730331</v>
          </cell>
          <cell r="H107">
            <v>93</v>
          </cell>
          <cell r="I107">
            <v>538709</v>
          </cell>
          <cell r="J107">
            <v>737133</v>
          </cell>
          <cell r="K107">
            <v>615160</v>
          </cell>
          <cell r="L107">
            <v>510903</v>
          </cell>
          <cell r="M107">
            <v>615160</v>
          </cell>
          <cell r="N107">
            <v>737133</v>
          </cell>
        </row>
        <row r="108">
          <cell r="A108">
            <v>94</v>
          </cell>
          <cell r="B108">
            <v>541857</v>
          </cell>
          <cell r="C108">
            <v>689829</v>
          </cell>
          <cell r="D108">
            <v>513771</v>
          </cell>
          <cell r="E108">
            <v>617567</v>
          </cell>
          <cell r="F108">
            <v>738850</v>
          </cell>
          <cell r="H108">
            <v>94</v>
          </cell>
          <cell r="I108">
            <v>545216</v>
          </cell>
          <cell r="J108">
            <v>745684</v>
          </cell>
          <cell r="K108">
            <v>622296</v>
          </cell>
          <cell r="L108">
            <v>516830</v>
          </cell>
          <cell r="M108">
            <v>622296</v>
          </cell>
          <cell r="N108">
            <v>745684</v>
          </cell>
        </row>
        <row r="109">
          <cell r="A109">
            <v>95</v>
          </cell>
          <cell r="B109">
            <v>548356</v>
          </cell>
          <cell r="C109">
            <v>697783</v>
          </cell>
          <cell r="D109">
            <v>519694</v>
          </cell>
          <cell r="E109">
            <v>624687</v>
          </cell>
          <cell r="F109">
            <v>747368</v>
          </cell>
          <cell r="H109">
            <v>95</v>
          </cell>
          <cell r="I109">
            <v>551722</v>
          </cell>
          <cell r="J109">
            <v>754234</v>
          </cell>
          <cell r="K109">
            <v>629431</v>
          </cell>
          <cell r="L109">
            <v>522756</v>
          </cell>
          <cell r="M109">
            <v>629431</v>
          </cell>
          <cell r="N109">
            <v>754234</v>
          </cell>
        </row>
        <row r="110">
          <cell r="A110">
            <v>96</v>
          </cell>
          <cell r="B110">
            <v>554855</v>
          </cell>
          <cell r="C110">
            <v>705736</v>
          </cell>
          <cell r="D110">
            <v>525618</v>
          </cell>
          <cell r="E110">
            <v>631807</v>
          </cell>
          <cell r="F110">
            <v>755887</v>
          </cell>
          <cell r="H110">
            <v>96</v>
          </cell>
          <cell r="I110">
            <v>558229</v>
          </cell>
          <cell r="J110">
            <v>762785</v>
          </cell>
          <cell r="K110">
            <v>636567</v>
          </cell>
          <cell r="L110">
            <v>528682</v>
          </cell>
          <cell r="M110">
            <v>636567</v>
          </cell>
          <cell r="N110">
            <v>762785</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rojectnet.zonmw.nl/" TargetMode="External"/><Relationship Id="rId1" Type="http://schemas.openxmlformats.org/officeDocument/2006/relationships/hyperlink" Target="https://mijn.zonmw.n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CACAA-31FD-40F6-ACDB-FC07E583DFC6}">
  <sheetPr codeName="Blad1"/>
  <dimension ref="A1:Q140"/>
  <sheetViews>
    <sheetView workbookViewId="0">
      <selection activeCell="M4" sqref="M4"/>
    </sheetView>
  </sheetViews>
  <sheetFormatPr defaultColWidth="0" defaultRowHeight="13.15" customHeight="1" zeroHeight="1"/>
  <cols>
    <col min="1" max="1" width="3.81640625" style="24" customWidth="1"/>
    <col min="2" max="13" width="8.7265625" style="24" customWidth="1"/>
    <col min="14" max="16" width="14" style="24" customWidth="1"/>
    <col min="17" max="17" width="29" style="24" customWidth="1"/>
    <col min="18" max="16384" width="8.7265625" style="24" hidden="1"/>
  </cols>
  <sheetData>
    <row r="1" spans="1:17" s="102" customFormat="1" ht="17.5">
      <c r="A1" s="102" t="s">
        <v>32</v>
      </c>
    </row>
    <row r="2" spans="1:17" ht="12.5"/>
    <row r="3" spans="1:17" s="104" customFormat="1" ht="15.5">
      <c r="A3" s="103" t="s">
        <v>17</v>
      </c>
      <c r="B3" s="103" t="s">
        <v>33</v>
      </c>
      <c r="C3" s="103"/>
      <c r="D3" s="103"/>
      <c r="E3" s="103"/>
      <c r="F3" s="103"/>
      <c r="G3" s="103"/>
      <c r="H3" s="103"/>
      <c r="I3" s="103"/>
      <c r="J3" s="103"/>
      <c r="K3" s="103"/>
      <c r="L3" s="103"/>
      <c r="M3" s="24"/>
      <c r="N3" s="24"/>
      <c r="O3" s="24"/>
      <c r="P3" s="24"/>
      <c r="Q3" s="24"/>
    </row>
    <row r="4" spans="1:17" ht="12.5"/>
    <row r="5" spans="1:17" ht="12.5">
      <c r="B5" s="24" t="s">
        <v>144</v>
      </c>
    </row>
    <row r="6" spans="1:17" ht="12.5"/>
    <row r="7" spans="1:17" s="104" customFormat="1" ht="15.5">
      <c r="A7" s="103" t="s">
        <v>18</v>
      </c>
      <c r="B7" s="103" t="s">
        <v>34</v>
      </c>
      <c r="C7" s="103"/>
      <c r="D7" s="103"/>
      <c r="E7" s="103"/>
      <c r="F7" s="103"/>
      <c r="G7" s="103"/>
      <c r="H7" s="103"/>
      <c r="I7" s="103"/>
      <c r="J7" s="103"/>
      <c r="K7" s="103"/>
      <c r="L7" s="103"/>
      <c r="M7" s="103"/>
      <c r="N7" s="103"/>
      <c r="O7" s="103"/>
      <c r="P7" s="103"/>
      <c r="Q7" s="103"/>
    </row>
    <row r="8" spans="1:17" ht="12.5"/>
    <row r="9" spans="1:17" s="191" customFormat="1" ht="15.5">
      <c r="A9" s="199" t="s">
        <v>19</v>
      </c>
      <c r="B9" s="199" t="s">
        <v>149</v>
      </c>
      <c r="C9" s="190"/>
      <c r="D9" s="190"/>
      <c r="E9" s="190"/>
      <c r="F9" s="190"/>
      <c r="G9" s="190"/>
      <c r="H9" s="190"/>
      <c r="I9" s="190"/>
      <c r="J9" s="190"/>
      <c r="K9" s="190"/>
      <c r="L9" s="190"/>
      <c r="M9" s="190"/>
      <c r="N9" s="190"/>
      <c r="O9" s="190"/>
      <c r="P9" s="190"/>
      <c r="Q9" s="190"/>
    </row>
    <row r="10" spans="1:17" ht="12.5"/>
    <row r="11" spans="1:17" s="104" customFormat="1" ht="15.5">
      <c r="A11" s="103" t="s">
        <v>20</v>
      </c>
      <c r="B11" s="103" t="s">
        <v>150</v>
      </c>
      <c r="C11" s="103"/>
      <c r="D11" s="103"/>
      <c r="E11" s="103"/>
      <c r="F11" s="103"/>
      <c r="G11" s="103"/>
      <c r="H11" s="103"/>
      <c r="I11" s="103"/>
      <c r="J11" s="103"/>
      <c r="K11" s="103"/>
      <c r="L11" s="103"/>
      <c r="M11" s="103"/>
      <c r="N11" s="103"/>
      <c r="O11" s="103"/>
      <c r="P11" s="103"/>
      <c r="Q11" s="103"/>
    </row>
    <row r="12" spans="1:17" ht="12.5"/>
    <row r="13" spans="1:17" s="104" customFormat="1" ht="15.5">
      <c r="A13" s="103" t="s">
        <v>23</v>
      </c>
      <c r="B13" s="103" t="s">
        <v>35</v>
      </c>
      <c r="C13" s="103"/>
      <c r="D13" s="103"/>
      <c r="E13" s="103"/>
      <c r="F13" s="103"/>
      <c r="G13" s="103"/>
      <c r="H13" s="103"/>
      <c r="I13" s="103"/>
      <c r="J13" s="103"/>
      <c r="K13" s="103"/>
      <c r="L13" s="103"/>
      <c r="M13" s="103"/>
      <c r="N13" s="103"/>
      <c r="O13" s="103"/>
      <c r="P13" s="103"/>
      <c r="Q13" s="103"/>
    </row>
    <row r="14" spans="1:17" ht="12.5"/>
    <row r="15" spans="1:17" ht="15.5">
      <c r="B15" s="105" t="s">
        <v>75</v>
      </c>
    </row>
    <row r="16" spans="1:17" ht="12.5"/>
    <row r="17" spans="1:3" ht="13">
      <c r="A17" s="167">
        <v>1</v>
      </c>
      <c r="B17" s="24" t="s">
        <v>95</v>
      </c>
    </row>
    <row r="18" spans="1:3" ht="13">
      <c r="A18" s="167">
        <v>2</v>
      </c>
      <c r="B18" s="24" t="s">
        <v>96</v>
      </c>
    </row>
    <row r="19" spans="1:3" ht="13">
      <c r="A19" s="167"/>
    </row>
    <row r="20" spans="1:3" ht="13">
      <c r="A20" s="167"/>
    </row>
    <row r="21" spans="1:3" ht="13">
      <c r="A21" s="167"/>
    </row>
    <row r="22" spans="1:3" ht="13">
      <c r="A22" s="167"/>
    </row>
    <row r="23" spans="1:3" ht="13">
      <c r="A23" s="167"/>
    </row>
    <row r="24" spans="1:3" ht="13">
      <c r="A24" s="167"/>
    </row>
    <row r="25" spans="1:3" ht="13">
      <c r="A25" s="167"/>
    </row>
    <row r="26" spans="1:3" ht="13">
      <c r="A26" s="167"/>
    </row>
    <row r="27" spans="1:3" ht="13">
      <c r="A27" s="167"/>
    </row>
    <row r="28" spans="1:3" ht="13">
      <c r="A28" s="167"/>
    </row>
    <row r="29" spans="1:3" ht="13">
      <c r="A29" s="167"/>
    </row>
    <row r="30" spans="1:3" ht="13">
      <c r="A30" s="167"/>
    </row>
    <row r="31" spans="1:3" ht="13">
      <c r="A31" s="167">
        <v>3</v>
      </c>
      <c r="B31" s="24" t="s">
        <v>97</v>
      </c>
    </row>
    <row r="32" spans="1:3" ht="13">
      <c r="A32" s="167"/>
      <c r="B32" s="24" t="s">
        <v>3</v>
      </c>
      <c r="C32" s="24" t="s">
        <v>21</v>
      </c>
    </row>
    <row r="33" spans="1:3" ht="13">
      <c r="A33" s="167"/>
      <c r="B33" s="24" t="s">
        <v>4</v>
      </c>
      <c r="C33" s="24" t="s">
        <v>22</v>
      </c>
    </row>
    <row r="34" spans="1:3" ht="13">
      <c r="A34" s="167"/>
      <c r="B34" s="24" t="s">
        <v>36</v>
      </c>
      <c r="C34" s="24" t="s">
        <v>7</v>
      </c>
    </row>
    <row r="35" spans="1:3" ht="13">
      <c r="A35" s="167"/>
    </row>
    <row r="36" spans="1:3" ht="13">
      <c r="A36" s="167"/>
    </row>
    <row r="37" spans="1:3" ht="13">
      <c r="A37" s="167"/>
    </row>
    <row r="38" spans="1:3" ht="13">
      <c r="A38" s="167"/>
    </row>
    <row r="39" spans="1:3" ht="13">
      <c r="A39" s="167"/>
    </row>
    <row r="40" spans="1:3" ht="13">
      <c r="A40" s="167"/>
    </row>
    <row r="41" spans="1:3" ht="13">
      <c r="A41" s="167"/>
    </row>
    <row r="42" spans="1:3" ht="13">
      <c r="A42" s="167"/>
    </row>
    <row r="43" spans="1:3" ht="13">
      <c r="A43" s="167"/>
    </row>
    <row r="44" spans="1:3" ht="13">
      <c r="A44" s="167"/>
    </row>
    <row r="45" spans="1:3" ht="13">
      <c r="A45" s="167">
        <v>4</v>
      </c>
      <c r="B45" s="24" t="s">
        <v>154</v>
      </c>
    </row>
    <row r="46" spans="1:3" ht="13">
      <c r="A46" s="167">
        <v>5</v>
      </c>
      <c r="B46" s="24" t="s">
        <v>155</v>
      </c>
    </row>
    <row r="47" spans="1:3" ht="13">
      <c r="A47" s="167"/>
    </row>
    <row r="48" spans="1:3" ht="13">
      <c r="A48" s="167">
        <v>6</v>
      </c>
      <c r="B48" s="24" t="s">
        <v>156</v>
      </c>
    </row>
    <row r="49" spans="1:17" ht="13">
      <c r="A49" s="167">
        <v>7</v>
      </c>
      <c r="B49" s="24" t="s">
        <v>157</v>
      </c>
    </row>
    <row r="50" spans="1:17" ht="13">
      <c r="A50" s="167"/>
      <c r="B50" s="106" t="s">
        <v>98</v>
      </c>
    </row>
    <row r="51" spans="1:17" ht="13">
      <c r="A51" s="167"/>
    </row>
    <row r="52" spans="1:17" ht="15.5">
      <c r="A52" s="167"/>
      <c r="B52" s="105" t="s">
        <v>99</v>
      </c>
    </row>
    <row r="53" spans="1:17" ht="13">
      <c r="A53" s="167"/>
    </row>
    <row r="54" spans="1:17" ht="13">
      <c r="A54" s="167">
        <v>8</v>
      </c>
      <c r="B54" s="24" t="s">
        <v>158</v>
      </c>
    </row>
    <row r="55" spans="1:17" ht="13">
      <c r="A55" s="167">
        <v>9</v>
      </c>
      <c r="B55" s="24" t="s">
        <v>159</v>
      </c>
    </row>
    <row r="56" spans="1:17" ht="13">
      <c r="A56" s="167">
        <v>10</v>
      </c>
      <c r="B56" s="24" t="s">
        <v>160</v>
      </c>
    </row>
    <row r="57" spans="1:17" ht="13">
      <c r="A57" s="167">
        <v>11</v>
      </c>
      <c r="B57" s="24" t="s">
        <v>161</v>
      </c>
    </row>
    <row r="58" spans="1:17" ht="12.5"/>
    <row r="59" spans="1:17" s="102" customFormat="1" ht="17.5">
      <c r="A59" s="107" t="s">
        <v>25</v>
      </c>
      <c r="B59" s="107" t="s">
        <v>100</v>
      </c>
      <c r="C59" s="107"/>
      <c r="D59" s="107"/>
      <c r="E59" s="107"/>
      <c r="F59" s="107"/>
      <c r="G59" s="107"/>
      <c r="H59" s="107"/>
      <c r="I59" s="107"/>
      <c r="J59" s="107"/>
      <c r="K59" s="107"/>
      <c r="L59" s="107"/>
      <c r="M59" s="107"/>
      <c r="N59" s="107"/>
      <c r="O59" s="107"/>
      <c r="P59" s="107"/>
      <c r="Q59" s="107"/>
    </row>
    <row r="60" spans="1:17" s="104" customFormat="1" ht="15.5"/>
    <row r="61" spans="1:17" s="104" customFormat="1" ht="15.5">
      <c r="B61" s="104" t="s">
        <v>101</v>
      </c>
    </row>
    <row r="62" spans="1:17" ht="12.5">
      <c r="B62" s="24" t="s">
        <v>162</v>
      </c>
    </row>
    <row r="63" spans="1:17" ht="12.5">
      <c r="B63" s="24" t="s">
        <v>163</v>
      </c>
    </row>
    <row r="64" spans="1:17" ht="12.5">
      <c r="B64" s="24" t="s">
        <v>24</v>
      </c>
    </row>
    <row r="65" spans="1:17" ht="15.5">
      <c r="B65" s="104" t="s">
        <v>102</v>
      </c>
    </row>
    <row r="66" spans="1:17" ht="12.5">
      <c r="B66" s="24" t="s">
        <v>164</v>
      </c>
    </row>
    <row r="67" spans="1:17" ht="12.5">
      <c r="B67" s="24" t="s">
        <v>165</v>
      </c>
    </row>
    <row r="68" spans="1:17" ht="12.5">
      <c r="B68" s="24" t="s">
        <v>24</v>
      </c>
    </row>
    <row r="69" spans="1:17" ht="12.5"/>
    <row r="70" spans="1:17" s="102" customFormat="1" ht="17.5">
      <c r="A70" s="107" t="s">
        <v>26</v>
      </c>
      <c r="B70" s="107" t="s">
        <v>103</v>
      </c>
      <c r="C70" s="107"/>
      <c r="D70" s="107"/>
      <c r="E70" s="107"/>
      <c r="F70" s="107"/>
      <c r="G70" s="107"/>
      <c r="H70" s="107"/>
      <c r="I70" s="107"/>
      <c r="J70" s="107"/>
      <c r="K70" s="107"/>
      <c r="L70" s="107"/>
      <c r="M70" s="107"/>
      <c r="N70" s="107"/>
      <c r="O70" s="107"/>
      <c r="P70" s="107"/>
      <c r="Q70" s="107"/>
    </row>
    <row r="71" spans="1:17" ht="12.5"/>
    <row r="72" spans="1:17" ht="12.5">
      <c r="B72" s="182" t="s">
        <v>148</v>
      </c>
    </row>
    <row r="73" spans="1:17" ht="12.5">
      <c r="B73" s="182" t="s">
        <v>147</v>
      </c>
    </row>
    <row r="74" spans="1:17" ht="12.5"/>
    <row r="75" spans="1:17" ht="13">
      <c r="A75" s="167">
        <v>12</v>
      </c>
      <c r="B75" s="24" t="s">
        <v>166</v>
      </c>
    </row>
    <row r="76" spans="1:17" ht="13">
      <c r="A76" s="167">
        <v>13</v>
      </c>
      <c r="B76" s="24" t="s">
        <v>167</v>
      </c>
    </row>
    <row r="77" spans="1:17" ht="12.5"/>
    <row r="78" spans="1:17" ht="12.5"/>
    <row r="79" spans="1:17" ht="12.5"/>
    <row r="80" spans="1:17" ht="12.5"/>
    <row r="81" spans="1:17" ht="12.5"/>
    <row r="82" spans="1:17" ht="12.5"/>
    <row r="83" spans="1:17" ht="12.5"/>
    <row r="84" spans="1:17" ht="12.5"/>
    <row r="85" spans="1:17" ht="12.5"/>
    <row r="86" spans="1:17" ht="13">
      <c r="A86" s="167">
        <v>14</v>
      </c>
      <c r="B86" s="24" t="s">
        <v>145</v>
      </c>
    </row>
    <row r="87" spans="1:17" ht="12.5"/>
    <row r="88" spans="1:17" s="102" customFormat="1" ht="17.5">
      <c r="A88" s="107" t="s">
        <v>151</v>
      </c>
      <c r="B88" s="107" t="s">
        <v>104</v>
      </c>
      <c r="C88" s="107"/>
      <c r="D88" s="107"/>
      <c r="E88" s="107"/>
      <c r="F88" s="107"/>
      <c r="G88" s="107"/>
      <c r="H88" s="107"/>
      <c r="I88" s="107"/>
      <c r="J88" s="107"/>
      <c r="K88" s="107"/>
      <c r="L88" s="107"/>
      <c r="M88" s="107"/>
      <c r="N88" s="107"/>
      <c r="O88" s="107"/>
      <c r="P88" s="107"/>
      <c r="Q88" s="107"/>
    </row>
    <row r="89" spans="1:17" s="102" customFormat="1" ht="17.5"/>
    <row r="90" spans="1:17" ht="13">
      <c r="A90" s="167">
        <v>15</v>
      </c>
      <c r="B90" s="24" t="s">
        <v>169</v>
      </c>
    </row>
    <row r="91" spans="1:17" ht="13">
      <c r="A91" s="167">
        <v>16</v>
      </c>
      <c r="B91" s="24" t="s">
        <v>168</v>
      </c>
    </row>
    <row r="92" spans="1:17" ht="12.5"/>
    <row r="93" spans="1:17" ht="12.5"/>
    <row r="94" spans="1:17" ht="12.5"/>
    <row r="95" spans="1:17" ht="12.5"/>
    <row r="96" spans="1:17" ht="12.5"/>
    <row r="97" spans="1:17" ht="12.5"/>
    <row r="98" spans="1:17" ht="12.5"/>
    <row r="99" spans="1:17" ht="12.5"/>
    <row r="100" spans="1:17" ht="12.5"/>
    <row r="101" spans="1:17" ht="12.5"/>
    <row r="102" spans="1:17" ht="13">
      <c r="A102" s="167">
        <v>17</v>
      </c>
      <c r="B102" s="24" t="s">
        <v>170</v>
      </c>
    </row>
    <row r="103" spans="1:17" ht="12.5"/>
    <row r="104" spans="1:17" s="102" customFormat="1" ht="17.5">
      <c r="A104" s="107" t="s">
        <v>152</v>
      </c>
      <c r="B104" s="107" t="s">
        <v>106</v>
      </c>
      <c r="C104" s="107"/>
      <c r="D104" s="107"/>
      <c r="E104" s="107"/>
      <c r="F104" s="107"/>
      <c r="G104" s="107"/>
      <c r="H104" s="107"/>
      <c r="I104" s="107"/>
      <c r="J104" s="107"/>
      <c r="K104" s="107"/>
      <c r="L104" s="107"/>
      <c r="M104" s="107"/>
      <c r="N104" s="107"/>
      <c r="O104" s="107"/>
      <c r="P104" s="107"/>
      <c r="Q104" s="107"/>
    </row>
    <row r="105" spans="1:17" s="102" customFormat="1" ht="17.5"/>
    <row r="106" spans="1:17" ht="13">
      <c r="A106" s="167">
        <v>18</v>
      </c>
      <c r="B106" s="24" t="s">
        <v>107</v>
      </c>
    </row>
    <row r="107" spans="1:17" ht="13">
      <c r="A107" s="167">
        <v>19</v>
      </c>
      <c r="B107" s="24" t="s">
        <v>108</v>
      </c>
    </row>
    <row r="108" spans="1:17" ht="13">
      <c r="A108" s="167">
        <v>20</v>
      </c>
      <c r="B108" s="24" t="s">
        <v>109</v>
      </c>
    </row>
    <row r="109" spans="1:17" ht="13">
      <c r="A109" s="167">
        <v>21</v>
      </c>
      <c r="B109" s="24" t="s">
        <v>110</v>
      </c>
    </row>
    <row r="110" spans="1:17" ht="13">
      <c r="A110" s="167">
        <v>22</v>
      </c>
      <c r="B110" s="24" t="s">
        <v>105</v>
      </c>
    </row>
    <row r="111" spans="1:17" ht="12.5"/>
    <row r="112" spans="1:17" s="102" customFormat="1" ht="17.5">
      <c r="A112" s="107" t="s">
        <v>153</v>
      </c>
      <c r="B112" s="107" t="s">
        <v>111</v>
      </c>
      <c r="C112" s="107"/>
      <c r="D112" s="107"/>
      <c r="E112" s="107"/>
      <c r="F112" s="107"/>
      <c r="G112" s="107"/>
      <c r="H112" s="107"/>
      <c r="I112" s="107"/>
      <c r="J112" s="107"/>
      <c r="K112" s="107"/>
      <c r="L112" s="107"/>
      <c r="M112" s="107"/>
      <c r="N112" s="107"/>
      <c r="O112" s="107"/>
      <c r="P112" s="107"/>
      <c r="Q112" s="107"/>
    </row>
    <row r="113" spans="1:17" s="102" customFormat="1" ht="17.5"/>
    <row r="114" spans="1:17" ht="13">
      <c r="A114" s="167">
        <v>23</v>
      </c>
      <c r="B114" s="24" t="s">
        <v>112</v>
      </c>
    </row>
    <row r="115" spans="1:17" ht="13">
      <c r="A115" s="167">
        <v>24</v>
      </c>
      <c r="B115" s="24" t="s">
        <v>113</v>
      </c>
    </row>
    <row r="116" spans="1:17" ht="13">
      <c r="A116" s="167">
        <v>25</v>
      </c>
      <c r="B116" s="24" t="s">
        <v>109</v>
      </c>
    </row>
    <row r="117" spans="1:17" ht="13">
      <c r="A117" s="167">
        <v>26</v>
      </c>
      <c r="B117" s="24" t="s">
        <v>110</v>
      </c>
    </row>
    <row r="118" spans="1:17" ht="13">
      <c r="A118" s="167">
        <v>27</v>
      </c>
      <c r="B118" s="24" t="s">
        <v>105</v>
      </c>
    </row>
    <row r="119" spans="1:17" ht="12.75" customHeight="1">
      <c r="A119" s="167">
        <v>28</v>
      </c>
      <c r="B119" s="24" t="s">
        <v>139</v>
      </c>
    </row>
    <row r="120" spans="1:17" ht="13">
      <c r="A120" s="167">
        <v>29</v>
      </c>
      <c r="B120" s="24" t="s">
        <v>140</v>
      </c>
    </row>
    <row r="121" spans="1:17" ht="13">
      <c r="A121" s="167">
        <v>30</v>
      </c>
      <c r="B121" s="24" t="s">
        <v>146</v>
      </c>
    </row>
    <row r="122" spans="1:17" ht="12.5"/>
    <row r="123" spans="1:17" s="102" customFormat="1" ht="17.5">
      <c r="A123" s="107" t="s">
        <v>27</v>
      </c>
      <c r="B123" s="107" t="s">
        <v>114</v>
      </c>
      <c r="C123" s="107"/>
      <c r="D123" s="107"/>
      <c r="E123" s="107"/>
      <c r="F123" s="107"/>
      <c r="G123" s="107"/>
      <c r="H123" s="107"/>
      <c r="I123" s="107"/>
      <c r="J123" s="107"/>
      <c r="K123" s="107"/>
      <c r="L123" s="107"/>
      <c r="M123" s="107"/>
      <c r="N123" s="107"/>
      <c r="O123" s="107"/>
      <c r="P123" s="107"/>
      <c r="Q123" s="107"/>
    </row>
    <row r="124" spans="1:17" ht="12.5"/>
    <row r="125" spans="1:17" ht="13">
      <c r="A125" s="167">
        <v>31</v>
      </c>
      <c r="B125" s="24" t="s">
        <v>115</v>
      </c>
    </row>
    <row r="126" spans="1:17" ht="12.5"/>
    <row r="127" spans="1:17" ht="17.5">
      <c r="A127" s="107" t="s">
        <v>28</v>
      </c>
      <c r="B127" s="107" t="s">
        <v>116</v>
      </c>
      <c r="C127" s="107"/>
      <c r="D127" s="107"/>
      <c r="E127" s="107"/>
      <c r="F127" s="107"/>
      <c r="G127" s="107"/>
      <c r="H127" s="107"/>
      <c r="I127" s="107"/>
      <c r="J127" s="107"/>
      <c r="K127" s="107"/>
      <c r="L127" s="107"/>
      <c r="M127" s="107"/>
      <c r="N127" s="107"/>
      <c r="O127" s="107"/>
      <c r="P127" s="107"/>
      <c r="Q127" s="107"/>
    </row>
    <row r="128" spans="1:17" ht="12.5"/>
    <row r="129" spans="1:17" ht="13">
      <c r="A129" s="167">
        <v>32</v>
      </c>
      <c r="B129" s="24" t="s">
        <v>117</v>
      </c>
    </row>
    <row r="130" spans="1:17" ht="13">
      <c r="A130" s="167">
        <v>33</v>
      </c>
      <c r="B130" s="24" t="s">
        <v>118</v>
      </c>
    </row>
    <row r="131" spans="1:17" ht="12.5"/>
    <row r="132" spans="1:17" ht="17.5">
      <c r="A132" s="107" t="s">
        <v>29</v>
      </c>
      <c r="B132" s="107" t="s">
        <v>119</v>
      </c>
      <c r="C132" s="107"/>
      <c r="D132" s="107"/>
      <c r="E132" s="107"/>
      <c r="F132" s="107"/>
      <c r="G132" s="107"/>
      <c r="H132" s="107"/>
      <c r="I132" s="107"/>
      <c r="J132" s="107"/>
      <c r="K132" s="107"/>
      <c r="L132" s="107"/>
      <c r="M132" s="107"/>
      <c r="N132" s="107"/>
      <c r="O132" s="107"/>
      <c r="P132" s="107"/>
      <c r="Q132" s="107"/>
    </row>
    <row r="133" spans="1:17" ht="12.5"/>
    <row r="134" spans="1:17" ht="13">
      <c r="A134" s="167">
        <v>34</v>
      </c>
      <c r="B134" s="24" t="s">
        <v>121</v>
      </c>
    </row>
    <row r="135" spans="1:17" ht="12.5"/>
    <row r="136" spans="1:17" ht="13">
      <c r="A136" s="167">
        <v>35</v>
      </c>
      <c r="B136" s="24" t="s">
        <v>124</v>
      </c>
    </row>
    <row r="137" spans="1:17" ht="12.5">
      <c r="B137" s="24" t="s">
        <v>122</v>
      </c>
      <c r="L137" s="108" t="s">
        <v>30</v>
      </c>
    </row>
    <row r="138" spans="1:17" ht="13">
      <c r="A138" s="109"/>
      <c r="B138" s="109" t="s">
        <v>120</v>
      </c>
      <c r="E138" s="108"/>
    </row>
    <row r="139" spans="1:17" ht="12.5">
      <c r="B139" s="24" t="s">
        <v>123</v>
      </c>
      <c r="L139" s="108" t="s">
        <v>31</v>
      </c>
    </row>
    <row r="140" spans="1:17" ht="13.15" customHeight="1"/>
  </sheetData>
  <sheetProtection algorithmName="SHA-512" hashValue="SLCilpcF4C6cOPmGleIRDnj8hMfkunfzBHOVrH/MtPDB+12pP4kIMcoIEL7jir/8b8UCIF5RilyjnhROyE67eQ==" saltValue="G+4xDD26Ry1lrn/8sJ6L8w==" spinCount="100000" sheet="1" objects="1" scenarios="1"/>
  <hyperlinks>
    <hyperlink ref="L139" r:id="rId1" xr:uid="{37372B1E-CF18-48D0-80D4-CF1E36926A6A}"/>
    <hyperlink ref="L137" r:id="rId2" xr:uid="{C3DD70CD-EA78-48F3-84FA-1E9290196122}"/>
  </hyperlinks>
  <pageMargins left="0.7" right="0.7" top="0.75" bottom="0.75" header="0.3" footer="0.3"/>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08A5-17AD-468B-A33D-5044FD90A767}">
  <sheetPr codeName="Blad2">
    <pageSetUpPr fitToPage="1"/>
  </sheetPr>
  <dimension ref="A1:P41"/>
  <sheetViews>
    <sheetView zoomScaleNormal="100" workbookViewId="0">
      <selection activeCell="A24" sqref="A24:XFD25"/>
    </sheetView>
  </sheetViews>
  <sheetFormatPr defaultColWidth="0" defaultRowHeight="0" customHeight="1" zeroHeight="1"/>
  <cols>
    <col min="1" max="1" width="5.1796875" style="152" customWidth="1"/>
    <col min="2" max="2" width="26" style="152" customWidth="1"/>
    <col min="3" max="3" width="29.1796875" style="152" customWidth="1"/>
    <col min="4" max="4" width="21.1796875" style="152" customWidth="1"/>
    <col min="5" max="5" width="24.26953125" style="152" customWidth="1"/>
    <col min="6" max="6" width="28.7265625" style="152" customWidth="1"/>
    <col min="7" max="7" width="22.1796875" style="152" customWidth="1"/>
    <col min="8" max="8" width="24.7265625" style="152" customWidth="1"/>
    <col min="9" max="9" width="22.81640625" style="152" customWidth="1"/>
    <col min="10" max="10" width="8.81640625" style="139" customWidth="1"/>
    <col min="11" max="12" width="8.81640625" style="139" hidden="1" customWidth="1"/>
    <col min="13" max="16" width="0" style="153" hidden="1" customWidth="1"/>
    <col min="17" max="16384" width="8.81640625" style="153" hidden="1"/>
  </cols>
  <sheetData>
    <row r="1" spans="1:10" ht="30" customHeight="1">
      <c r="A1" s="22"/>
      <c r="B1" s="23"/>
      <c r="C1" s="23"/>
      <c r="D1" s="204" t="s">
        <v>128</v>
      </c>
      <c r="E1" s="204"/>
      <c r="F1" s="204"/>
      <c r="G1" s="204"/>
      <c r="H1" s="204"/>
      <c r="I1" s="23"/>
    </row>
    <row r="2" spans="1:10" ht="21" customHeight="1" thickBot="1">
      <c r="A2" s="25"/>
      <c r="B2" s="26"/>
      <c r="C2" s="26"/>
      <c r="D2" s="26"/>
      <c r="E2" s="26"/>
      <c r="F2" s="26"/>
      <c r="G2" s="26"/>
      <c r="H2" s="26"/>
      <c r="I2" s="26"/>
    </row>
    <row r="3" spans="1:10" ht="26.25" customHeight="1">
      <c r="A3" s="205" t="s">
        <v>0</v>
      </c>
      <c r="B3" s="207" t="s">
        <v>129</v>
      </c>
      <c r="C3" s="209" t="s">
        <v>130</v>
      </c>
      <c r="D3" s="209" t="s">
        <v>131</v>
      </c>
      <c r="E3" s="211" t="s">
        <v>135</v>
      </c>
      <c r="F3" s="209" t="s">
        <v>136</v>
      </c>
      <c r="G3" s="209" t="s">
        <v>132</v>
      </c>
      <c r="H3" s="211" t="s">
        <v>137</v>
      </c>
      <c r="I3" s="200" t="s">
        <v>133</v>
      </c>
      <c r="J3" s="183"/>
    </row>
    <row r="4" spans="1:10" ht="3.75" customHeight="1" thickBot="1">
      <c r="A4" s="206"/>
      <c r="B4" s="208"/>
      <c r="C4" s="210"/>
      <c r="D4" s="210"/>
      <c r="E4" s="212"/>
      <c r="F4" s="210"/>
      <c r="G4" s="210"/>
      <c r="H4" s="212"/>
      <c r="I4" s="201"/>
      <c r="J4" s="183"/>
    </row>
    <row r="5" spans="1:10" ht="13.5" customHeight="1">
      <c r="A5" s="140">
        <v>1</v>
      </c>
      <c r="B5" s="141"/>
      <c r="C5" s="142"/>
      <c r="D5" s="184">
        <f>SUMIFS(Budget!F$7:F$36,Budget!E$7:E$36,B5)</f>
        <v>0</v>
      </c>
      <c r="E5" s="185">
        <f>SUMIFS(Budget!F$43:F$57,Budget!E$43:E$57,B5)</f>
        <v>0</v>
      </c>
      <c r="F5" s="184">
        <f>SUMIFS(Budget!F$64:F$83,Budget!E$64:E$83,B5)</f>
        <v>0</v>
      </c>
      <c r="G5" s="143">
        <f t="shared" ref="G5:G19" si="0">+D5+E5+F5</f>
        <v>0</v>
      </c>
      <c r="H5" s="186">
        <f>SUMIFS(Budget!G$7:G$83,Budget!E$7:E$83,B5)</f>
        <v>0</v>
      </c>
      <c r="I5" s="144">
        <f t="shared" ref="I5:I19" si="1">+G5-H5</f>
        <v>0</v>
      </c>
      <c r="J5" s="183"/>
    </row>
    <row r="6" spans="1:10" ht="13.5" customHeight="1">
      <c r="A6" s="145">
        <v>2</v>
      </c>
      <c r="B6" s="146"/>
      <c r="C6" s="147"/>
      <c r="D6" s="184">
        <f>SUMIFS(Budget!F$7:F$36,Budget!E$7:E$36,B6)</f>
        <v>0</v>
      </c>
      <c r="E6" s="185">
        <f>SUMIFS(Budget!F$43:F$57,Budget!E$43:E$57,B6)</f>
        <v>0</v>
      </c>
      <c r="F6" s="184">
        <f>SUMIFS(Budget!F$64:F$83,Budget!E$64:E$83,B6)</f>
        <v>0</v>
      </c>
      <c r="G6" s="143">
        <f t="shared" si="0"/>
        <v>0</v>
      </c>
      <c r="H6" s="186">
        <f>SUMIFS(Budget!G$7:G$83,Budget!E$7:E$83,B6)</f>
        <v>0</v>
      </c>
      <c r="I6" s="144">
        <f t="shared" si="1"/>
        <v>0</v>
      </c>
      <c r="J6" s="183"/>
    </row>
    <row r="7" spans="1:10" ht="13.5" customHeight="1">
      <c r="A7" s="145">
        <v>3</v>
      </c>
      <c r="B7" s="146"/>
      <c r="C7" s="147"/>
      <c r="D7" s="184">
        <f>SUMIFS(Budget!F$7:F$36,Budget!E$7:E$36,B7)</f>
        <v>0</v>
      </c>
      <c r="E7" s="185">
        <f>SUMIFS(Budget!F$43:F$57,Budget!E$43:E$57,B7)</f>
        <v>0</v>
      </c>
      <c r="F7" s="184">
        <f>SUMIFS(Budget!F$64:F$83,Budget!E$64:E$83,B7)</f>
        <v>0</v>
      </c>
      <c r="G7" s="143">
        <f t="shared" si="0"/>
        <v>0</v>
      </c>
      <c r="H7" s="186">
        <f>SUMIFS(Budget!G$7:G$83,Budget!E$7:E$83,B7)</f>
        <v>0</v>
      </c>
      <c r="I7" s="144">
        <f t="shared" si="1"/>
        <v>0</v>
      </c>
      <c r="J7" s="183"/>
    </row>
    <row r="8" spans="1:10" ht="13.5" customHeight="1">
      <c r="A8" s="145">
        <v>4</v>
      </c>
      <c r="B8" s="146"/>
      <c r="C8" s="147"/>
      <c r="D8" s="184">
        <f>SUMIFS(Budget!F$7:F$36,Budget!E$7:E$36,B8)</f>
        <v>0</v>
      </c>
      <c r="E8" s="185">
        <f>SUMIFS(Budget!F$43:F$57,Budget!E$43:E$57,B8)</f>
        <v>0</v>
      </c>
      <c r="F8" s="184">
        <f>SUMIFS(Budget!F$64:F$83,Budget!E$64:E$83,B8)</f>
        <v>0</v>
      </c>
      <c r="G8" s="143">
        <f t="shared" si="0"/>
        <v>0</v>
      </c>
      <c r="H8" s="186">
        <f>SUMIFS(Budget!G$7:G$83,Budget!E$7:E$83,B8)</f>
        <v>0</v>
      </c>
      <c r="I8" s="144">
        <f t="shared" si="1"/>
        <v>0</v>
      </c>
      <c r="J8" s="183"/>
    </row>
    <row r="9" spans="1:10" ht="13.5" customHeight="1">
      <c r="A9" s="145">
        <v>5</v>
      </c>
      <c r="B9" s="146"/>
      <c r="C9" s="147"/>
      <c r="D9" s="184">
        <f>SUMIFS(Budget!F$7:F$36,Budget!E$7:E$36,B9)</f>
        <v>0</v>
      </c>
      <c r="E9" s="185">
        <f>SUMIFS(Budget!F$43:F$57,Budget!E$43:E$57,B9)</f>
        <v>0</v>
      </c>
      <c r="F9" s="184">
        <f>SUMIFS(Budget!F$64:F$83,Budget!E$64:E$83,B9)</f>
        <v>0</v>
      </c>
      <c r="G9" s="143">
        <f t="shared" si="0"/>
        <v>0</v>
      </c>
      <c r="H9" s="186">
        <f>SUMIFS(Budget!G$7:G$83,Budget!E$7:E$83,B9)</f>
        <v>0</v>
      </c>
      <c r="I9" s="144">
        <f t="shared" si="1"/>
        <v>0</v>
      </c>
      <c r="J9" s="183"/>
    </row>
    <row r="10" spans="1:10" ht="13.5" customHeight="1">
      <c r="A10" s="145">
        <v>6</v>
      </c>
      <c r="B10" s="146"/>
      <c r="C10" s="147"/>
      <c r="D10" s="184">
        <f>SUMIFS(Budget!F$7:F$36,Budget!E$7:E$36,B10)</f>
        <v>0</v>
      </c>
      <c r="E10" s="185">
        <f>SUMIFS(Budget!F$43:F$57,Budget!E$43:E$57,B10)</f>
        <v>0</v>
      </c>
      <c r="F10" s="184">
        <f>SUMIFS(Budget!F$64:F$83,Budget!E$64:E$83,B10)</f>
        <v>0</v>
      </c>
      <c r="G10" s="143">
        <f t="shared" si="0"/>
        <v>0</v>
      </c>
      <c r="H10" s="186">
        <f>SUMIFS(Budget!G$7:G$83,Budget!E$7:E$83,B10)</f>
        <v>0</v>
      </c>
      <c r="I10" s="144">
        <f t="shared" si="1"/>
        <v>0</v>
      </c>
      <c r="J10" s="183"/>
    </row>
    <row r="11" spans="1:10" ht="13.5" customHeight="1">
      <c r="A11" s="145">
        <v>7</v>
      </c>
      <c r="B11" s="146"/>
      <c r="C11" s="147"/>
      <c r="D11" s="184">
        <f>SUMIFS(Budget!F$7:F$36,Budget!E$7:E$36,B11)</f>
        <v>0</v>
      </c>
      <c r="E11" s="185">
        <f>SUMIFS(Budget!F$43:F$57,Budget!E$43:E$57,B11)</f>
        <v>0</v>
      </c>
      <c r="F11" s="184">
        <f>SUMIFS(Budget!F$64:F$83,Budget!E$64:E$83,B11)</f>
        <v>0</v>
      </c>
      <c r="G11" s="143">
        <f t="shared" si="0"/>
        <v>0</v>
      </c>
      <c r="H11" s="186">
        <f>SUMIFS(Budget!G$7:G$83,Budget!E$7:E$83,B11)</f>
        <v>0</v>
      </c>
      <c r="I11" s="144">
        <f t="shared" si="1"/>
        <v>0</v>
      </c>
      <c r="J11" s="183"/>
    </row>
    <row r="12" spans="1:10" ht="13.5" customHeight="1">
      <c r="A12" s="145">
        <v>8</v>
      </c>
      <c r="B12" s="146"/>
      <c r="C12" s="147"/>
      <c r="D12" s="184">
        <f>SUMIFS(Budget!F$7:F$36,Budget!E$7:E$36,B12)</f>
        <v>0</v>
      </c>
      <c r="E12" s="185">
        <f>SUMIFS(Budget!F$43:F$57,Budget!E$43:E$57,B12)</f>
        <v>0</v>
      </c>
      <c r="F12" s="184">
        <f>SUMIFS(Budget!F$64:F$83,Budget!E$64:E$83,B12)</f>
        <v>0</v>
      </c>
      <c r="G12" s="143">
        <f t="shared" si="0"/>
        <v>0</v>
      </c>
      <c r="H12" s="186">
        <f>SUMIFS(Budget!G$7:G$83,Budget!E$7:E$83,B12)</f>
        <v>0</v>
      </c>
      <c r="I12" s="144">
        <f t="shared" si="1"/>
        <v>0</v>
      </c>
      <c r="J12" s="183"/>
    </row>
    <row r="13" spans="1:10" ht="13.5" customHeight="1">
      <c r="A13" s="145">
        <v>9</v>
      </c>
      <c r="B13" s="146"/>
      <c r="C13" s="147"/>
      <c r="D13" s="184">
        <f>SUMIFS(Budget!F$7:F$36,Budget!E$7:E$36,B13)</f>
        <v>0</v>
      </c>
      <c r="E13" s="185">
        <f>SUMIFS(Budget!F$43:F$57,Budget!E$43:E$57,B13)</f>
        <v>0</v>
      </c>
      <c r="F13" s="184">
        <f>SUMIFS(Budget!F$64:F$83,Budget!E$64:E$83,B13)</f>
        <v>0</v>
      </c>
      <c r="G13" s="143">
        <f t="shared" si="0"/>
        <v>0</v>
      </c>
      <c r="H13" s="186">
        <f>SUMIFS(Budget!G$7:G$83,Budget!E$7:E$83,B13)</f>
        <v>0</v>
      </c>
      <c r="I13" s="144">
        <f t="shared" si="1"/>
        <v>0</v>
      </c>
      <c r="J13" s="183"/>
    </row>
    <row r="14" spans="1:10" ht="13.5" customHeight="1">
      <c r="A14" s="145">
        <v>10</v>
      </c>
      <c r="B14" s="146"/>
      <c r="C14" s="147"/>
      <c r="D14" s="184">
        <f>SUMIFS(Budget!F$7:F$36,Budget!E$7:E$36,B14)</f>
        <v>0</v>
      </c>
      <c r="E14" s="185">
        <f>SUMIFS(Budget!F$43:F$57,Budget!E$43:E$57,B14)</f>
        <v>0</v>
      </c>
      <c r="F14" s="184">
        <f>SUMIFS(Budget!F$64:F$83,Budget!E$64:E$83,B14)</f>
        <v>0</v>
      </c>
      <c r="G14" s="143">
        <f t="shared" si="0"/>
        <v>0</v>
      </c>
      <c r="H14" s="186">
        <f>SUMIFS(Budget!G$7:G$83,Budget!E$7:E$83,B14)</f>
        <v>0</v>
      </c>
      <c r="I14" s="144">
        <f t="shared" si="1"/>
        <v>0</v>
      </c>
      <c r="J14" s="183"/>
    </row>
    <row r="15" spans="1:10" ht="13.5" customHeight="1">
      <c r="A15" s="145">
        <v>11</v>
      </c>
      <c r="B15" s="146"/>
      <c r="C15" s="147"/>
      <c r="D15" s="184">
        <f>SUMIFS(Budget!F$7:F$36,Budget!E$7:E$36,B15)</f>
        <v>0</v>
      </c>
      <c r="E15" s="185">
        <f>SUMIFS(Budget!F$43:F$57,Budget!E$43:E$57,B15)</f>
        <v>0</v>
      </c>
      <c r="F15" s="184">
        <f>SUMIFS(Budget!F$64:F$83,Budget!E$64:E$83,B15)</f>
        <v>0</v>
      </c>
      <c r="G15" s="143">
        <f t="shared" si="0"/>
        <v>0</v>
      </c>
      <c r="H15" s="186">
        <f>SUMIFS(Budget!G$7:G$83,Budget!E$7:E$83,B15)</f>
        <v>0</v>
      </c>
      <c r="I15" s="144">
        <f t="shared" si="1"/>
        <v>0</v>
      </c>
      <c r="J15" s="183"/>
    </row>
    <row r="16" spans="1:10" ht="13.5" customHeight="1">
      <c r="A16" s="145">
        <v>12</v>
      </c>
      <c r="B16" s="146"/>
      <c r="C16" s="147"/>
      <c r="D16" s="184">
        <f>SUMIFS(Budget!F$7:F$36,Budget!E$7:E$36,B16)</f>
        <v>0</v>
      </c>
      <c r="E16" s="185">
        <f>SUMIFS(Budget!F$43:F$57,Budget!E$43:E$57,B16)</f>
        <v>0</v>
      </c>
      <c r="F16" s="184">
        <f>SUMIFS(Budget!F$64:F$83,Budget!E$64:E$83,B16)</f>
        <v>0</v>
      </c>
      <c r="G16" s="143">
        <f t="shared" si="0"/>
        <v>0</v>
      </c>
      <c r="H16" s="186">
        <f>SUMIFS(Budget!G$7:G$83,Budget!E$7:E$83,B16)</f>
        <v>0</v>
      </c>
      <c r="I16" s="144">
        <f t="shared" si="1"/>
        <v>0</v>
      </c>
      <c r="J16" s="183"/>
    </row>
    <row r="17" spans="1:10" ht="13.5" customHeight="1">
      <c r="A17" s="145">
        <v>13</v>
      </c>
      <c r="B17" s="146"/>
      <c r="C17" s="147"/>
      <c r="D17" s="184">
        <f>SUMIFS(Budget!F$7:F$36,Budget!E$7:E$36,B17)</f>
        <v>0</v>
      </c>
      <c r="E17" s="185">
        <f>SUMIFS(Budget!F$43:F$57,Budget!E$43:E$57,B17)</f>
        <v>0</v>
      </c>
      <c r="F17" s="184">
        <f>SUMIFS(Budget!F$64:F$83,Budget!E$64:E$83,B17)</f>
        <v>0</v>
      </c>
      <c r="G17" s="143">
        <f t="shared" si="0"/>
        <v>0</v>
      </c>
      <c r="H17" s="186">
        <f>SUMIFS(Budget!G$7:G$83,Budget!E$7:E$83,B17)</f>
        <v>0</v>
      </c>
      <c r="I17" s="144">
        <f t="shared" si="1"/>
        <v>0</v>
      </c>
      <c r="J17" s="183"/>
    </row>
    <row r="18" spans="1:10" ht="13.5" customHeight="1">
      <c r="A18" s="145">
        <v>14</v>
      </c>
      <c r="B18" s="146"/>
      <c r="C18" s="147"/>
      <c r="D18" s="184">
        <f>SUMIFS(Budget!F$7:F$36,Budget!E$7:E$36,B18)</f>
        <v>0</v>
      </c>
      <c r="E18" s="185">
        <f>SUMIFS(Budget!F$43:F$57,Budget!E$43:E$57,B18)</f>
        <v>0</v>
      </c>
      <c r="F18" s="184">
        <f>SUMIFS(Budget!F$64:F$83,Budget!E$64:E$83,B18)</f>
        <v>0</v>
      </c>
      <c r="G18" s="143">
        <f t="shared" si="0"/>
        <v>0</v>
      </c>
      <c r="H18" s="186">
        <f>SUMIFS(Budget!G$7:G$83,Budget!E$7:E$83,B18)</f>
        <v>0</v>
      </c>
      <c r="I18" s="144">
        <f t="shared" si="1"/>
        <v>0</v>
      </c>
      <c r="J18" s="183"/>
    </row>
    <row r="19" spans="1:10" ht="13.5" customHeight="1" thickBot="1">
      <c r="A19" s="148">
        <v>15</v>
      </c>
      <c r="B19" s="149"/>
      <c r="C19" s="150"/>
      <c r="D19" s="184">
        <f>SUMIFS(Budget!F$7:F$36,Budget!E$7:E$36,B19)</f>
        <v>0</v>
      </c>
      <c r="E19" s="185">
        <f>SUMIFS(Budget!F$43:F$57,Budget!E$43:E$57,B19)</f>
        <v>0</v>
      </c>
      <c r="F19" s="184">
        <f>SUMIFS(Budget!F$64:F$83,Budget!E$64:E$83,B19)</f>
        <v>0</v>
      </c>
      <c r="G19" s="143">
        <f t="shared" si="0"/>
        <v>0</v>
      </c>
      <c r="H19" s="186">
        <f>SUMIFS(Budget!G$7:G$83,Budget!E$7:E$83,B19)</f>
        <v>0</v>
      </c>
      <c r="I19" s="144">
        <f t="shared" si="1"/>
        <v>0</v>
      </c>
      <c r="J19" s="183"/>
    </row>
    <row r="20" spans="1:10" ht="18.75" customHeight="1" thickBot="1">
      <c r="A20" s="26"/>
      <c r="B20" s="202" t="s">
        <v>134</v>
      </c>
      <c r="C20" s="203"/>
      <c r="D20" s="187">
        <f t="shared" ref="D20:I20" si="2">SUM(D5:D19)</f>
        <v>0</v>
      </c>
      <c r="E20" s="188">
        <f t="shared" si="2"/>
        <v>0</v>
      </c>
      <c r="F20" s="187">
        <f t="shared" si="2"/>
        <v>0</v>
      </c>
      <c r="G20" s="187">
        <f t="shared" si="2"/>
        <v>0</v>
      </c>
      <c r="H20" s="188">
        <f t="shared" si="2"/>
        <v>0</v>
      </c>
      <c r="I20" s="151">
        <f t="shared" si="2"/>
        <v>0</v>
      </c>
      <c r="J20" s="183"/>
    </row>
    <row r="21" spans="1:10" ht="14" hidden="1">
      <c r="A21" s="23"/>
      <c r="B21" s="23"/>
      <c r="C21" s="23"/>
      <c r="D21" s="23"/>
      <c r="E21" s="23"/>
      <c r="F21" s="23"/>
      <c r="G21" s="23"/>
      <c r="H21" s="23"/>
      <c r="I21" s="23"/>
      <c r="J21" s="183"/>
    </row>
    <row r="22" spans="1:10" s="155" customFormat="1" ht="25.15" customHeight="1">
      <c r="A22" s="154"/>
      <c r="B22" s="154"/>
      <c r="C22" s="154"/>
      <c r="D22" s="154"/>
      <c r="E22" s="154"/>
      <c r="F22" s="154"/>
      <c r="G22" s="154"/>
      <c r="H22" s="154"/>
      <c r="I22" s="154"/>
      <c r="J22" s="189"/>
    </row>
    <row r="23" spans="1:10" ht="25.15" customHeight="1">
      <c r="A23" s="23"/>
      <c r="B23" s="23"/>
      <c r="C23" s="23"/>
      <c r="D23" s="23"/>
      <c r="E23" s="23"/>
      <c r="F23" s="23"/>
      <c r="G23" s="23"/>
      <c r="H23" s="23"/>
      <c r="I23" s="23"/>
    </row>
    <row r="24" spans="1:10" ht="25.15" hidden="1" customHeight="1">
      <c r="A24" s="23"/>
      <c r="B24" s="23"/>
      <c r="C24" s="23"/>
      <c r="D24" s="23"/>
      <c r="E24" s="23"/>
      <c r="F24" s="23"/>
      <c r="G24" s="23"/>
      <c r="H24" s="23"/>
      <c r="I24" s="23"/>
    </row>
    <row r="25" spans="1:10" ht="25.15" hidden="1" customHeight="1">
      <c r="A25" s="23"/>
      <c r="B25" s="23"/>
      <c r="C25" s="23"/>
      <c r="D25" s="23"/>
      <c r="E25" s="23"/>
      <c r="F25" s="23"/>
      <c r="G25" s="23"/>
      <c r="H25" s="23"/>
      <c r="I25" s="23"/>
    </row>
    <row r="26" spans="1:10" ht="14" hidden="1">
      <c r="A26" s="23"/>
      <c r="B26" s="23"/>
      <c r="C26" s="23"/>
      <c r="D26" s="23"/>
      <c r="E26" s="23"/>
      <c r="F26" s="23"/>
      <c r="G26" s="23"/>
      <c r="H26" s="23"/>
      <c r="I26" s="23"/>
    </row>
    <row r="27" spans="1:10" ht="14" hidden="1">
      <c r="A27" s="23"/>
      <c r="B27" s="23"/>
      <c r="C27" s="23"/>
      <c r="D27" s="23"/>
      <c r="E27" s="23"/>
      <c r="F27" s="23"/>
      <c r="G27" s="23"/>
      <c r="H27" s="23"/>
      <c r="I27" s="23"/>
    </row>
    <row r="28" spans="1:10" ht="14" hidden="1">
      <c r="A28" s="23"/>
      <c r="B28" s="23"/>
      <c r="C28" s="23"/>
      <c r="D28" s="23"/>
      <c r="E28" s="23"/>
      <c r="F28" s="23"/>
      <c r="G28" s="23"/>
      <c r="H28" s="23"/>
      <c r="I28" s="23"/>
    </row>
    <row r="29" spans="1:10" ht="14" hidden="1">
      <c r="A29" s="23"/>
      <c r="B29" s="23"/>
      <c r="C29" s="23"/>
      <c r="D29" s="23"/>
      <c r="E29" s="23"/>
      <c r="F29" s="23"/>
      <c r="G29" s="23"/>
      <c r="H29" s="23"/>
      <c r="I29" s="23"/>
    </row>
    <row r="30" spans="1:10" ht="14" hidden="1">
      <c r="A30" s="23"/>
      <c r="B30" s="23"/>
      <c r="C30" s="23"/>
      <c r="D30" s="23"/>
      <c r="E30" s="23"/>
      <c r="F30" s="23"/>
      <c r="G30" s="23"/>
      <c r="H30" s="23"/>
      <c r="I30" s="23"/>
    </row>
    <row r="31" spans="1:10" ht="14" hidden="1">
      <c r="A31" s="23"/>
      <c r="B31" s="23"/>
      <c r="C31" s="23"/>
      <c r="D31" s="23"/>
      <c r="E31" s="23"/>
      <c r="F31" s="23"/>
      <c r="G31" s="23"/>
      <c r="H31" s="23"/>
      <c r="I31" s="23"/>
    </row>
    <row r="32" spans="1:10" ht="14" hidden="1">
      <c r="A32" s="23"/>
      <c r="B32" s="23"/>
      <c r="C32" s="23"/>
      <c r="D32" s="23"/>
      <c r="E32" s="23"/>
      <c r="F32" s="23"/>
      <c r="G32" s="23"/>
      <c r="H32" s="23"/>
      <c r="I32" s="23"/>
    </row>
    <row r="33" spans="1:9" ht="14" hidden="1">
      <c r="A33" s="23"/>
      <c r="B33" s="23"/>
      <c r="C33" s="23"/>
      <c r="D33" s="23"/>
      <c r="E33" s="23"/>
      <c r="F33" s="23"/>
      <c r="G33" s="23"/>
      <c r="H33" s="23"/>
      <c r="I33" s="23"/>
    </row>
    <row r="34" spans="1:9" ht="14" hidden="1">
      <c r="A34" s="23"/>
      <c r="B34" s="23"/>
      <c r="C34" s="23"/>
      <c r="D34" s="23"/>
      <c r="E34" s="23"/>
      <c r="F34" s="23"/>
      <c r="G34" s="23"/>
      <c r="H34" s="23"/>
      <c r="I34" s="23"/>
    </row>
    <row r="35" spans="1:9" ht="14" hidden="1">
      <c r="A35" s="23"/>
      <c r="B35" s="23"/>
      <c r="C35" s="23"/>
      <c r="D35" s="23"/>
      <c r="E35" s="23"/>
      <c r="F35" s="23"/>
      <c r="G35" s="23"/>
      <c r="H35" s="23"/>
      <c r="I35" s="23"/>
    </row>
    <row r="36" spans="1:9" ht="14" hidden="1">
      <c r="A36" s="23"/>
      <c r="B36" s="23"/>
      <c r="C36" s="23"/>
      <c r="D36" s="23"/>
      <c r="E36" s="23"/>
      <c r="F36" s="23"/>
      <c r="G36" s="23"/>
      <c r="H36" s="23"/>
      <c r="I36" s="23"/>
    </row>
    <row r="37" spans="1:9" ht="14" hidden="1">
      <c r="A37" s="23"/>
      <c r="B37" s="23"/>
      <c r="C37" s="23"/>
      <c r="D37" s="23"/>
      <c r="E37" s="23"/>
      <c r="F37" s="23"/>
      <c r="G37" s="23"/>
      <c r="H37" s="23"/>
      <c r="I37" s="23"/>
    </row>
    <row r="38" spans="1:9" ht="14" hidden="1">
      <c r="A38" s="23"/>
      <c r="B38" s="23"/>
      <c r="C38" s="23"/>
      <c r="D38" s="23"/>
      <c r="E38" s="23"/>
      <c r="F38" s="23"/>
      <c r="G38" s="23"/>
      <c r="H38" s="23"/>
      <c r="I38" s="23"/>
    </row>
    <row r="39" spans="1:9" ht="14" hidden="1">
      <c r="A39" s="23"/>
      <c r="B39" s="23"/>
      <c r="C39" s="23"/>
      <c r="D39" s="23"/>
      <c r="E39" s="23"/>
      <c r="F39" s="23"/>
      <c r="G39" s="23"/>
      <c r="H39" s="23"/>
      <c r="I39" s="23"/>
    </row>
    <row r="40" spans="1:9" ht="14" hidden="1">
      <c r="A40" s="23"/>
      <c r="B40" s="23"/>
      <c r="C40" s="23"/>
      <c r="D40" s="23"/>
      <c r="E40" s="23"/>
      <c r="F40" s="23"/>
      <c r="G40" s="23"/>
      <c r="H40" s="23"/>
      <c r="I40" s="23"/>
    </row>
    <row r="41" spans="1:9" ht="14" hidden="1">
      <c r="A41" s="23"/>
      <c r="B41" s="23"/>
      <c r="C41" s="23"/>
      <c r="D41" s="23"/>
      <c r="E41" s="23"/>
      <c r="F41" s="23"/>
      <c r="G41" s="23"/>
      <c r="H41" s="23"/>
      <c r="I41" s="23"/>
    </row>
  </sheetData>
  <sheetProtection algorithmName="SHA-512" hashValue="1lAPgDyMaRF17lc7Wne1/Abqu7nqBZEeqxmOenXOcKGXPjJcjrHOFuev/Zk1JadF13sbts6o5+ab3xh35wTjQA==" saltValue="C7zKIUtRcTUc4wozs3vU1Q==" spinCount="100000" sheet="1" objects="1" scenarios="1"/>
  <mergeCells count="11">
    <mergeCell ref="I3:I4"/>
    <mergeCell ref="B20:C20"/>
    <mergeCell ref="D1:H1"/>
    <mergeCell ref="A3:A4"/>
    <mergeCell ref="B3:B4"/>
    <mergeCell ref="C3:C4"/>
    <mergeCell ref="D3:D4"/>
    <mergeCell ref="E3:E4"/>
    <mergeCell ref="F3:F4"/>
    <mergeCell ref="H3:H4"/>
    <mergeCell ref="G3:G4"/>
  </mergeCells>
  <conditionalFormatting sqref="D5:D19">
    <cfRule type="expression" dxfId="8" priority="2">
      <formula>$C5:XFD19&lt;&gt;"Overig"</formula>
    </cfRule>
  </conditionalFormatting>
  <conditionalFormatting sqref="E5:G19">
    <cfRule type="expression" dxfId="7" priority="1">
      <formula>B5:$C19&lt;&gt;"Overig"</formula>
    </cfRule>
  </conditionalFormatting>
  <conditionalFormatting sqref="D20">
    <cfRule type="expression" dxfId="6" priority="5">
      <formula>$C20:XFD37&lt;&gt;"Overig"</formula>
    </cfRule>
  </conditionalFormatting>
  <conditionalFormatting sqref="E20:G20">
    <cfRule type="expression" dxfId="5" priority="9">
      <formula>$A20:D24&lt;&gt;"Overig"</formula>
    </cfRule>
  </conditionalFormatting>
  <conditionalFormatting sqref="H5:H19">
    <cfRule type="expression" dxfId="4" priority="13">
      <formula>$C5:D19&lt;&gt;"Overig"</formula>
    </cfRule>
  </conditionalFormatting>
  <conditionalFormatting sqref="H20">
    <cfRule type="expression" dxfId="3" priority="16">
      <formula>$A20:F24&lt;&gt;"Overig"</formula>
    </cfRule>
  </conditionalFormatting>
  <conditionalFormatting sqref="G20">
    <cfRule type="expression" dxfId="2" priority="21">
      <formula>$A20:G24&lt;&gt;"Overig"</formula>
    </cfRule>
  </conditionalFormatting>
  <pageMargins left="0.7" right="0.7" top="0.75" bottom="0.75" header="0.3" footer="0.3"/>
  <pageSetup scale="65"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E20000E-0BB5-4804-B017-562F2CD10C18}">
          <x14:formula1>
            <xm:f>hulpsheets!$H$1:$H$11</xm:f>
          </x14:formula1>
          <xm:sqref>C5:C19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pageSetUpPr fitToPage="1"/>
  </sheetPr>
  <dimension ref="A1:N41"/>
  <sheetViews>
    <sheetView zoomScale="85" zoomScaleNormal="85" workbookViewId="0">
      <selection activeCell="H23" sqref="H23"/>
    </sheetView>
  </sheetViews>
  <sheetFormatPr defaultColWidth="0" defaultRowHeight="14" zeroHeight="1"/>
  <cols>
    <col min="1" max="1" width="5.1796875" style="24" customWidth="1"/>
    <col min="2" max="3" width="21.453125" style="24" customWidth="1"/>
    <col min="4" max="4" width="19.54296875" style="24" customWidth="1"/>
    <col min="5" max="5" width="15.54296875" style="24" customWidth="1"/>
    <col min="6" max="6" width="19.453125" style="24" customWidth="1"/>
    <col min="7" max="7" width="25.26953125" style="24" customWidth="1"/>
    <col min="8" max="8" width="23.54296875" style="24" customWidth="1"/>
    <col min="9" max="9" width="14" style="24" customWidth="1"/>
    <col min="10" max="10" width="26.1796875" style="24" customWidth="1"/>
    <col min="11" max="11" width="29.453125" style="24" customWidth="1"/>
    <col min="12" max="12" width="29.81640625" style="24" customWidth="1"/>
    <col min="13" max="13" width="21.453125" style="23" customWidth="1"/>
    <col min="14" max="14" width="1.453125" style="24" customWidth="1"/>
    <col min="15" max="16384" width="21.453125" style="24" hidden="1"/>
  </cols>
  <sheetData>
    <row r="1" spans="1:14" ht="25">
      <c r="A1" s="22" t="s">
        <v>56</v>
      </c>
      <c r="B1" s="23"/>
      <c r="C1" s="23"/>
      <c r="D1" s="23"/>
      <c r="E1" s="23"/>
      <c r="F1" s="23"/>
      <c r="G1" s="23"/>
      <c r="H1" s="23"/>
      <c r="I1" s="23"/>
      <c r="J1" s="23"/>
      <c r="K1" s="23"/>
      <c r="L1" s="23"/>
      <c r="N1" s="23"/>
    </row>
    <row r="2" spans="1:14">
      <c r="A2" s="23"/>
      <c r="B2" s="23"/>
      <c r="C2" s="23"/>
      <c r="D2" s="23"/>
      <c r="E2" s="23"/>
      <c r="F2" s="23"/>
      <c r="G2" s="23"/>
      <c r="H2" s="23"/>
      <c r="I2" s="23"/>
      <c r="J2" s="23"/>
      <c r="K2" s="23"/>
      <c r="L2" s="23"/>
      <c r="N2" s="23"/>
    </row>
    <row r="3" spans="1:14">
      <c r="A3" s="25" t="s">
        <v>57</v>
      </c>
      <c r="B3" s="26"/>
      <c r="C3" s="26"/>
      <c r="D3" s="26"/>
      <c r="E3" s="26"/>
      <c r="F3" s="26"/>
      <c r="G3" s="26"/>
      <c r="H3" s="26"/>
      <c r="I3" s="26"/>
      <c r="J3" s="26"/>
      <c r="K3" s="26"/>
      <c r="L3" s="26"/>
      <c r="M3" s="26"/>
      <c r="N3" s="23"/>
    </row>
    <row r="4" spans="1:14" ht="14.5" thickBot="1">
      <c r="A4" s="25"/>
      <c r="B4" s="26"/>
      <c r="C4" s="26"/>
      <c r="D4" s="26"/>
      <c r="E4" s="26"/>
      <c r="F4" s="26"/>
      <c r="G4" s="26"/>
      <c r="H4" s="26"/>
      <c r="I4" s="26"/>
      <c r="J4" s="26"/>
      <c r="K4" s="26"/>
      <c r="L4" s="26"/>
      <c r="M4" s="26"/>
      <c r="N4" s="23"/>
    </row>
    <row r="5" spans="1:14" ht="12.75" customHeight="1">
      <c r="A5" s="205" t="s">
        <v>0</v>
      </c>
      <c r="B5" s="207" t="s">
        <v>58</v>
      </c>
      <c r="C5" s="209" t="s">
        <v>138</v>
      </c>
      <c r="D5" s="209" t="s">
        <v>59</v>
      </c>
      <c r="E5" s="207" t="s">
        <v>60</v>
      </c>
      <c r="F5" s="211" t="s">
        <v>61</v>
      </c>
      <c r="G5" s="209" t="s">
        <v>62</v>
      </c>
      <c r="H5" s="209" t="s">
        <v>63</v>
      </c>
      <c r="I5" s="211" t="s">
        <v>64</v>
      </c>
      <c r="J5" s="209" t="s">
        <v>65</v>
      </c>
      <c r="K5" s="211" t="s">
        <v>66</v>
      </c>
      <c r="L5" s="209" t="s">
        <v>67</v>
      </c>
      <c r="M5" s="220" t="s">
        <v>68</v>
      </c>
      <c r="N5" s="23"/>
    </row>
    <row r="6" spans="1:14" ht="14.5" thickBot="1">
      <c r="A6" s="206"/>
      <c r="B6" s="224"/>
      <c r="C6" s="223"/>
      <c r="D6" s="223"/>
      <c r="E6" s="224"/>
      <c r="F6" s="219"/>
      <c r="G6" s="210"/>
      <c r="H6" s="210"/>
      <c r="I6" s="219"/>
      <c r="J6" s="210"/>
      <c r="K6" s="219"/>
      <c r="L6" s="210"/>
      <c r="M6" s="221"/>
      <c r="N6" s="23"/>
    </row>
    <row r="7" spans="1:14">
      <c r="A7" s="27">
        <v>1</v>
      </c>
      <c r="B7" s="138" t="s">
        <v>55</v>
      </c>
      <c r="C7" s="160"/>
      <c r="D7" s="124"/>
      <c r="E7" s="124"/>
      <c r="F7" s="125"/>
      <c r="G7" s="28">
        <f>IFERROR(IF(D7="VSNU",INDEX(Tabel_VSNU,MATCH($F7,hulpsheets!$A$14:$A$110,0),MATCH($E7,hulpsheets!$A$14:$F$14,0)),IF(D7="NFU",INDEX(Tabel_NFU,MATCH($F7,hulpsheets!$H$14:$H$110,0),MATCH($E7,hulpsheets!$H$14:$N$14,0)),IF(D7="Overig",0,0))),0)</f>
        <v>0</v>
      </c>
      <c r="H7" s="192"/>
      <c r="I7" s="130">
        <v>1</v>
      </c>
      <c r="J7" s="1">
        <f>IF(G7&gt;0,G7*I7,H7*F7*I7)</f>
        <v>0</v>
      </c>
      <c r="K7" s="1">
        <f>IF(D7="Overig",J7*0.4,0)</f>
        <v>0</v>
      </c>
      <c r="L7" s="196"/>
      <c r="M7" s="193">
        <f>IF(D7="Overig",((J7+K7)*(1+L7)),J7)</f>
        <v>0</v>
      </c>
      <c r="N7" s="23"/>
    </row>
    <row r="8" spans="1:14">
      <c r="A8" s="29">
        <v>2</v>
      </c>
      <c r="B8" s="123" t="s">
        <v>55</v>
      </c>
      <c r="C8" s="161"/>
      <c r="D8" s="126"/>
      <c r="E8" s="126"/>
      <c r="F8" s="127"/>
      <c r="G8" s="30">
        <f>IFERROR(IF(D8="VSNU",INDEX(Tabel_VSNU,MATCH($F8,hulpsheets!$A$14:$A$110,0),MATCH($E8,hulpsheets!$A$14:$F$14,0)),IF(D8="NFU",INDEX(Tabel_NFU,MATCH($F8,hulpsheets!$H$14:$H$110,0),MATCH($E8,hulpsheets!$H$14:$N$14,0)),IF(D8="Overig",0,0))),0)</f>
        <v>0</v>
      </c>
      <c r="H8" s="43"/>
      <c r="I8" s="131">
        <v>1</v>
      </c>
      <c r="J8" s="2">
        <f t="shared" ref="J8:J21" si="0">IF(G8&gt;0,G8*I8,H8*F8*I8)</f>
        <v>0</v>
      </c>
      <c r="K8" s="2">
        <f t="shared" ref="K8:K21" si="1">IF(D8="Overig",J8*0.4,0)</f>
        <v>0</v>
      </c>
      <c r="L8" s="197"/>
      <c r="M8" s="194">
        <f t="shared" ref="M8:M21" si="2">IF(D8="Overig",((J8+K8)*(1+L8)),J8)</f>
        <v>0</v>
      </c>
      <c r="N8" s="23"/>
    </row>
    <row r="9" spans="1:14">
      <c r="A9" s="29">
        <v>3</v>
      </c>
      <c r="B9" s="123" t="s">
        <v>55</v>
      </c>
      <c r="C9" s="161"/>
      <c r="D9" s="126"/>
      <c r="E9" s="126"/>
      <c r="F9" s="127"/>
      <c r="G9" s="30">
        <f>IFERROR(IF(D9="VSNU",INDEX(Tabel_VSNU,MATCH($F9,hulpsheets!$A$14:$A$110,0),MATCH($E9,hulpsheets!$A$14:$F$14,0)),IF(D9="NFU",INDEX(Tabel_NFU,MATCH($F9,hulpsheets!$H$14:$H$110,0),MATCH($E9,hulpsheets!$H$14:$N$14,0)),IF(D9="Overig",0,0))),0)</f>
        <v>0</v>
      </c>
      <c r="H9" s="43"/>
      <c r="I9" s="131">
        <v>1</v>
      </c>
      <c r="J9" s="2">
        <f t="shared" si="0"/>
        <v>0</v>
      </c>
      <c r="K9" s="2">
        <f t="shared" si="1"/>
        <v>0</v>
      </c>
      <c r="L9" s="197"/>
      <c r="M9" s="194">
        <f t="shared" si="2"/>
        <v>0</v>
      </c>
      <c r="N9" s="23"/>
    </row>
    <row r="10" spans="1:14">
      <c r="A10" s="29">
        <v>4</v>
      </c>
      <c r="B10" s="123" t="s">
        <v>55</v>
      </c>
      <c r="C10" s="161"/>
      <c r="D10" s="126"/>
      <c r="E10" s="126"/>
      <c r="F10" s="127"/>
      <c r="G10" s="30">
        <f>IFERROR(IF(D10="VSNU",INDEX(Tabel_VSNU,MATCH($F10,hulpsheets!$A$14:$A$110,0),MATCH($E10,hulpsheets!$A$14:$F$14,0)),IF(D10="NFU",INDEX(Tabel_NFU,MATCH($F10,hulpsheets!$H$14:$H$110,0),MATCH($E10,hulpsheets!$H$14:$N$14,0)),IF(D10="Overig",0,0))),0)</f>
        <v>0</v>
      </c>
      <c r="H10" s="43"/>
      <c r="I10" s="131">
        <v>1</v>
      </c>
      <c r="J10" s="2">
        <f t="shared" si="0"/>
        <v>0</v>
      </c>
      <c r="K10" s="2">
        <f t="shared" si="1"/>
        <v>0</v>
      </c>
      <c r="L10" s="197"/>
      <c r="M10" s="194">
        <f t="shared" si="2"/>
        <v>0</v>
      </c>
      <c r="N10" s="23"/>
    </row>
    <row r="11" spans="1:14">
      <c r="A11" s="29">
        <v>5</v>
      </c>
      <c r="B11" s="123" t="s">
        <v>55</v>
      </c>
      <c r="C11" s="161"/>
      <c r="D11" s="126"/>
      <c r="E11" s="126"/>
      <c r="F11" s="127"/>
      <c r="G11" s="30">
        <f>IFERROR(IF(D11="VSNU",INDEX(Tabel_VSNU,MATCH($F11,hulpsheets!$A$14:$A$110,0),MATCH($E11,hulpsheets!$A$14:$F$14,0)),IF(D11="NFU",INDEX(Tabel_NFU,MATCH($F11,hulpsheets!$H$14:$H$110,0),MATCH($E11,hulpsheets!$H$14:$N$14,0)),IF(D11="Overig",0,0))),0)</f>
        <v>0</v>
      </c>
      <c r="H11" s="43"/>
      <c r="I11" s="131">
        <v>1</v>
      </c>
      <c r="J11" s="2">
        <f t="shared" si="0"/>
        <v>0</v>
      </c>
      <c r="K11" s="2">
        <f t="shared" si="1"/>
        <v>0</v>
      </c>
      <c r="L11" s="197"/>
      <c r="M11" s="194">
        <f t="shared" si="2"/>
        <v>0</v>
      </c>
      <c r="N11" s="23"/>
    </row>
    <row r="12" spans="1:14">
      <c r="A12" s="29">
        <v>6</v>
      </c>
      <c r="B12" s="123" t="s">
        <v>55</v>
      </c>
      <c r="C12" s="161"/>
      <c r="D12" s="126"/>
      <c r="E12" s="126"/>
      <c r="F12" s="127"/>
      <c r="G12" s="30">
        <f>IFERROR(IF(D12="VSNU",INDEX(Tabel_VSNU,MATCH($F12,hulpsheets!$A$14:$A$110,0),MATCH($E12,hulpsheets!$A$14:$F$14,0)),IF(D12="NFU",INDEX(Tabel_NFU,MATCH($F12,hulpsheets!$H$14:$H$110,0),MATCH($E12,hulpsheets!$H$14:$N$14,0)),IF(D12="Overig",0,0))),0)</f>
        <v>0</v>
      </c>
      <c r="H12" s="43"/>
      <c r="I12" s="131">
        <v>1</v>
      </c>
      <c r="J12" s="2">
        <f t="shared" si="0"/>
        <v>0</v>
      </c>
      <c r="K12" s="2">
        <f t="shared" si="1"/>
        <v>0</v>
      </c>
      <c r="L12" s="197"/>
      <c r="M12" s="194">
        <f t="shared" si="2"/>
        <v>0</v>
      </c>
      <c r="N12" s="23"/>
    </row>
    <row r="13" spans="1:14">
      <c r="A13" s="29">
        <v>7</v>
      </c>
      <c r="B13" s="123" t="s">
        <v>55</v>
      </c>
      <c r="C13" s="161"/>
      <c r="D13" s="126"/>
      <c r="E13" s="126"/>
      <c r="F13" s="127"/>
      <c r="G13" s="30">
        <f>IFERROR(IF(D13="VSNU",INDEX(Tabel_VSNU,MATCH($F13,hulpsheets!$A$14:$A$110,0),MATCH($E13,hulpsheets!$A$14:$F$14,0)),IF(D13="NFU",INDEX(Tabel_NFU,MATCH($F13,hulpsheets!$H$14:$H$110,0),MATCH($E13,hulpsheets!$H$14:$N$14,0)),IF(D13="Overig",0,0))),0)</f>
        <v>0</v>
      </c>
      <c r="H13" s="43"/>
      <c r="I13" s="131">
        <v>1</v>
      </c>
      <c r="J13" s="2">
        <f t="shared" si="0"/>
        <v>0</v>
      </c>
      <c r="K13" s="2">
        <f t="shared" si="1"/>
        <v>0</v>
      </c>
      <c r="L13" s="197"/>
      <c r="M13" s="194">
        <f t="shared" si="2"/>
        <v>0</v>
      </c>
      <c r="N13" s="23"/>
    </row>
    <row r="14" spans="1:14">
      <c r="A14" s="29">
        <v>8</v>
      </c>
      <c r="B14" s="123" t="s">
        <v>55</v>
      </c>
      <c r="C14" s="161"/>
      <c r="D14" s="126"/>
      <c r="E14" s="126"/>
      <c r="F14" s="127"/>
      <c r="G14" s="30">
        <f>IFERROR(IF(D14="VSNU",INDEX(Tabel_VSNU,MATCH($F14,hulpsheets!$A$14:$A$110,0),MATCH($E14,hulpsheets!$A$14:$F$14,0)),IF(D14="NFU",INDEX(Tabel_NFU,MATCH($F14,hulpsheets!$H$14:$H$110,0),MATCH($E14,hulpsheets!$H$14:$N$14,0)),IF(D14="Overig",0,0))),0)</f>
        <v>0</v>
      </c>
      <c r="H14" s="43"/>
      <c r="I14" s="131">
        <v>1</v>
      </c>
      <c r="J14" s="2">
        <f t="shared" si="0"/>
        <v>0</v>
      </c>
      <c r="K14" s="2">
        <f t="shared" si="1"/>
        <v>0</v>
      </c>
      <c r="L14" s="197"/>
      <c r="M14" s="194">
        <f t="shared" si="2"/>
        <v>0</v>
      </c>
      <c r="N14" s="23"/>
    </row>
    <row r="15" spans="1:14">
      <c r="A15" s="29">
        <v>9</v>
      </c>
      <c r="B15" s="123" t="s">
        <v>55</v>
      </c>
      <c r="C15" s="161"/>
      <c r="D15" s="126"/>
      <c r="E15" s="126"/>
      <c r="F15" s="127"/>
      <c r="G15" s="30">
        <f>IFERROR(IF(D15="VSNU",INDEX(Tabel_VSNU,MATCH($F15,hulpsheets!$A$14:$A$110,0),MATCH($E15,hulpsheets!$A$14:$F$14,0)),IF(D15="NFU",INDEX(Tabel_NFU,MATCH($F15,hulpsheets!$H$14:$H$110,0),MATCH($E15,hulpsheets!$H$14:$N$14,0)),IF(D15="Overig",0,0))),0)</f>
        <v>0</v>
      </c>
      <c r="H15" s="43"/>
      <c r="I15" s="131">
        <v>1</v>
      </c>
      <c r="J15" s="2">
        <f t="shared" si="0"/>
        <v>0</v>
      </c>
      <c r="K15" s="2">
        <f t="shared" si="1"/>
        <v>0</v>
      </c>
      <c r="L15" s="197"/>
      <c r="M15" s="194">
        <f t="shared" si="2"/>
        <v>0</v>
      </c>
      <c r="N15" s="23"/>
    </row>
    <row r="16" spans="1:14">
      <c r="A16" s="29">
        <v>10</v>
      </c>
      <c r="B16" s="123" t="s">
        <v>55</v>
      </c>
      <c r="C16" s="161"/>
      <c r="D16" s="126"/>
      <c r="E16" s="126"/>
      <c r="F16" s="127"/>
      <c r="G16" s="30">
        <f>IFERROR(IF(D16="VSNU",INDEX(Tabel_VSNU,MATCH($F16,hulpsheets!$A$14:$A$110,0),MATCH($E16,hulpsheets!$A$14:$F$14,0)),IF(D16="NFU",INDEX(Tabel_NFU,MATCH($F16,hulpsheets!$H$14:$H$110,0),MATCH($E16,hulpsheets!$H$14:$N$14,0)),IF(D16="Overig",0,0))),0)</f>
        <v>0</v>
      </c>
      <c r="H16" s="43"/>
      <c r="I16" s="131">
        <v>1</v>
      </c>
      <c r="J16" s="2">
        <f t="shared" si="0"/>
        <v>0</v>
      </c>
      <c r="K16" s="2">
        <f t="shared" si="1"/>
        <v>0</v>
      </c>
      <c r="L16" s="197"/>
      <c r="M16" s="194">
        <f t="shared" si="2"/>
        <v>0</v>
      </c>
      <c r="N16" s="23"/>
    </row>
    <row r="17" spans="1:14">
      <c r="A17" s="29">
        <v>11</v>
      </c>
      <c r="B17" s="123" t="s">
        <v>55</v>
      </c>
      <c r="C17" s="161"/>
      <c r="D17" s="126"/>
      <c r="E17" s="126"/>
      <c r="F17" s="127"/>
      <c r="G17" s="30">
        <f>IFERROR(IF(D17="VSNU",INDEX(Tabel_VSNU,MATCH($F17,hulpsheets!$A$14:$A$110,0),MATCH($E17,hulpsheets!$A$14:$F$14,0)),IF(D17="NFU",INDEX(Tabel_NFU,MATCH($F17,hulpsheets!$H$14:$H$110,0),MATCH($E17,hulpsheets!$H$14:$N$14,0)),IF(D17="Overig",0,0))),0)</f>
        <v>0</v>
      </c>
      <c r="H17" s="43"/>
      <c r="I17" s="131">
        <v>1</v>
      </c>
      <c r="J17" s="2">
        <f t="shared" si="0"/>
        <v>0</v>
      </c>
      <c r="K17" s="2">
        <f t="shared" si="1"/>
        <v>0</v>
      </c>
      <c r="L17" s="197"/>
      <c r="M17" s="194">
        <f t="shared" si="2"/>
        <v>0</v>
      </c>
      <c r="N17" s="23"/>
    </row>
    <row r="18" spans="1:14">
      <c r="A18" s="29">
        <v>12</v>
      </c>
      <c r="B18" s="123" t="s">
        <v>55</v>
      </c>
      <c r="C18" s="161"/>
      <c r="D18" s="126"/>
      <c r="E18" s="126"/>
      <c r="F18" s="127"/>
      <c r="G18" s="30">
        <f>IFERROR(IF(D18="VSNU",INDEX(Tabel_VSNU,MATCH($F18,hulpsheets!$A$14:$A$110,0),MATCH($E18,hulpsheets!$A$14:$F$14,0)),IF(D18="NFU",INDEX(Tabel_NFU,MATCH($F18,hulpsheets!$H$14:$H$110,0),MATCH($E18,hulpsheets!$H$14:$N$14,0)),IF(D18="Overig",0,0))),0)</f>
        <v>0</v>
      </c>
      <c r="H18" s="43"/>
      <c r="I18" s="131">
        <v>1</v>
      </c>
      <c r="J18" s="2">
        <f t="shared" si="0"/>
        <v>0</v>
      </c>
      <c r="K18" s="2">
        <f t="shared" si="1"/>
        <v>0</v>
      </c>
      <c r="L18" s="197"/>
      <c r="M18" s="194">
        <f t="shared" si="2"/>
        <v>0</v>
      </c>
      <c r="N18" s="23"/>
    </row>
    <row r="19" spans="1:14">
      <c r="A19" s="29">
        <v>13</v>
      </c>
      <c r="B19" s="123" t="s">
        <v>55</v>
      </c>
      <c r="C19" s="161"/>
      <c r="D19" s="126"/>
      <c r="E19" s="126"/>
      <c r="F19" s="127"/>
      <c r="G19" s="30">
        <f>IFERROR(IF(D19="VSNU",INDEX(Tabel_VSNU,MATCH($F19,hulpsheets!$A$14:$A$110,0),MATCH($E19,hulpsheets!$A$14:$F$14,0)),IF(D19="NFU",INDEX(Tabel_NFU,MATCH($F19,hulpsheets!$H$14:$H$110,0),MATCH($E19,hulpsheets!$H$14:$N$14,0)),IF(D19="Overig",0,0))),0)</f>
        <v>0</v>
      </c>
      <c r="H19" s="43"/>
      <c r="I19" s="131">
        <v>1</v>
      </c>
      <c r="J19" s="2">
        <f t="shared" si="0"/>
        <v>0</v>
      </c>
      <c r="K19" s="2">
        <f t="shared" si="1"/>
        <v>0</v>
      </c>
      <c r="L19" s="197"/>
      <c r="M19" s="194">
        <f t="shared" si="2"/>
        <v>0</v>
      </c>
      <c r="N19" s="23"/>
    </row>
    <row r="20" spans="1:14">
      <c r="A20" s="29">
        <v>14</v>
      </c>
      <c r="B20" s="123" t="s">
        <v>55</v>
      </c>
      <c r="C20" s="161"/>
      <c r="D20" s="126"/>
      <c r="E20" s="126"/>
      <c r="F20" s="127"/>
      <c r="G20" s="30">
        <f>IFERROR(IF(D20="VSNU",INDEX(Tabel_VSNU,MATCH($F20,hulpsheets!$A$14:$A$110,0),MATCH($E20,hulpsheets!$A$14:$F$14,0)),IF(D20="NFU",INDEX(Tabel_NFU,MATCH($F20,hulpsheets!$H$14:$H$110,0),MATCH($E20,hulpsheets!$H$14:$N$14,0)),IF(D20="Overig",0,0))),0)</f>
        <v>0</v>
      </c>
      <c r="H20" s="43"/>
      <c r="I20" s="131">
        <v>1</v>
      </c>
      <c r="J20" s="2">
        <f t="shared" si="0"/>
        <v>0</v>
      </c>
      <c r="K20" s="2">
        <f t="shared" si="1"/>
        <v>0</v>
      </c>
      <c r="L20" s="197"/>
      <c r="M20" s="194">
        <f t="shared" si="2"/>
        <v>0</v>
      </c>
      <c r="N20" s="23"/>
    </row>
    <row r="21" spans="1:14" ht="14.5" thickBot="1">
      <c r="A21" s="31">
        <v>15</v>
      </c>
      <c r="B21" s="133" t="s">
        <v>55</v>
      </c>
      <c r="C21" s="162"/>
      <c r="D21" s="128"/>
      <c r="E21" s="128"/>
      <c r="F21" s="129"/>
      <c r="G21" s="32">
        <f>IFERROR(IF(D21="VSNU",INDEX(Tabel_VSNU,MATCH($F21,hulpsheets!$A$14:$A$110,0),MATCH($E21,hulpsheets!$A$14:$F$14,0)),IF(D21="NFU",INDEX(Tabel_NFU,MATCH($F21,hulpsheets!$H$14:$H$110,0),MATCH($E21,hulpsheets!$H$14:$N$14,0)),IF(D21="Overig",0,0))),0)</f>
        <v>0</v>
      </c>
      <c r="H21" s="44"/>
      <c r="I21" s="132">
        <v>1</v>
      </c>
      <c r="J21" s="3">
        <f t="shared" si="0"/>
        <v>0</v>
      </c>
      <c r="K21" s="3">
        <f t="shared" si="1"/>
        <v>0</v>
      </c>
      <c r="L21" s="198"/>
      <c r="M21" s="195">
        <f t="shared" si="2"/>
        <v>0</v>
      </c>
      <c r="N21" s="23"/>
    </row>
    <row r="22" spans="1:14">
      <c r="A22" s="23"/>
      <c r="B22" s="23"/>
      <c r="C22" s="23"/>
      <c r="D22" s="23"/>
      <c r="E22" s="23"/>
      <c r="F22" s="23"/>
      <c r="G22" s="23"/>
      <c r="H22" s="23"/>
      <c r="I22" s="23"/>
      <c r="J22" s="23"/>
      <c r="K22" s="23"/>
      <c r="L22" s="23"/>
      <c r="N22" s="23"/>
    </row>
    <row r="23" spans="1:14">
      <c r="A23" s="25" t="s">
        <v>69</v>
      </c>
      <c r="B23" s="33"/>
      <c r="C23" s="33"/>
      <c r="D23" s="33"/>
      <c r="E23" s="26"/>
      <c r="F23" s="26"/>
      <c r="G23" s="26"/>
      <c r="H23" s="26"/>
      <c r="I23" s="23"/>
      <c r="J23" s="23"/>
      <c r="K23" s="23"/>
      <c r="L23" s="23"/>
      <c r="N23" s="23"/>
    </row>
    <row r="24" spans="1:14">
      <c r="A24" s="34" t="s">
        <v>70</v>
      </c>
      <c r="B24" s="33"/>
      <c r="C24" s="33"/>
      <c r="D24" s="33"/>
      <c r="E24" s="26"/>
      <c r="F24" s="26"/>
      <c r="G24" s="26"/>
      <c r="H24" s="26"/>
      <c r="I24" s="23"/>
      <c r="J24" s="23"/>
      <c r="K24" s="23"/>
      <c r="L24" s="23"/>
      <c r="N24" s="23"/>
    </row>
    <row r="25" spans="1:14" ht="14.5" thickBot="1">
      <c r="A25" s="222"/>
      <c r="B25" s="222"/>
      <c r="C25" s="222"/>
      <c r="D25" s="222"/>
      <c r="E25" s="222"/>
      <c r="F25" s="222"/>
      <c r="G25" s="222"/>
      <c r="H25" s="222"/>
      <c r="I25" s="222"/>
      <c r="J25" s="222"/>
      <c r="K25" s="222"/>
      <c r="L25" s="222"/>
      <c r="N25" s="23"/>
    </row>
    <row r="26" spans="1:14" ht="14.5" thickBot="1">
      <c r="A26" s="35" t="s">
        <v>0</v>
      </c>
      <c r="B26" s="36" t="s">
        <v>71</v>
      </c>
      <c r="C26" s="165" t="s">
        <v>129</v>
      </c>
      <c r="D26" s="225" t="s">
        <v>72</v>
      </c>
      <c r="E26" s="226"/>
      <c r="F26" s="227"/>
      <c r="G26" s="23"/>
      <c r="H26" s="23"/>
      <c r="I26" s="23"/>
      <c r="J26" s="23"/>
      <c r="K26" s="37" t="s">
        <v>73</v>
      </c>
      <c r="L26" s="38" t="s">
        <v>74</v>
      </c>
      <c r="M26" s="39" t="s">
        <v>68</v>
      </c>
      <c r="N26" s="23"/>
    </row>
    <row r="27" spans="1:14">
      <c r="A27" s="40">
        <v>1</v>
      </c>
      <c r="B27" s="123" t="s">
        <v>55</v>
      </c>
      <c r="C27" s="164"/>
      <c r="D27" s="228"/>
      <c r="E27" s="229"/>
      <c r="F27" s="230"/>
      <c r="G27" s="41"/>
      <c r="H27" s="41"/>
      <c r="I27" s="41"/>
      <c r="J27" s="41"/>
      <c r="K27" s="134">
        <v>0</v>
      </c>
      <c r="L27" s="135"/>
      <c r="M27" s="4">
        <f>K27*L27</f>
        <v>0</v>
      </c>
      <c r="N27" s="23"/>
    </row>
    <row r="28" spans="1:14">
      <c r="A28" s="40">
        <v>2</v>
      </c>
      <c r="B28" s="123" t="s">
        <v>55</v>
      </c>
      <c r="C28" s="163"/>
      <c r="D28" s="216"/>
      <c r="E28" s="217"/>
      <c r="F28" s="218"/>
      <c r="G28" s="41"/>
      <c r="H28" s="41"/>
      <c r="I28" s="41"/>
      <c r="J28" s="41"/>
      <c r="K28" s="136">
        <v>0</v>
      </c>
      <c r="L28" s="126"/>
      <c r="M28" s="5">
        <f t="shared" ref="M28:M41" si="3">K28*L28</f>
        <v>0</v>
      </c>
      <c r="N28" s="23"/>
    </row>
    <row r="29" spans="1:14">
      <c r="A29" s="40">
        <v>3</v>
      </c>
      <c r="B29" s="123" t="s">
        <v>55</v>
      </c>
      <c r="C29" s="163"/>
      <c r="D29" s="216"/>
      <c r="E29" s="217"/>
      <c r="F29" s="218"/>
      <c r="G29" s="41"/>
      <c r="H29" s="41"/>
      <c r="I29" s="41"/>
      <c r="J29" s="41"/>
      <c r="K29" s="136">
        <v>0</v>
      </c>
      <c r="L29" s="126"/>
      <c r="M29" s="5">
        <f t="shared" si="3"/>
        <v>0</v>
      </c>
      <c r="N29" s="23"/>
    </row>
    <row r="30" spans="1:14">
      <c r="A30" s="40">
        <v>4</v>
      </c>
      <c r="B30" s="123" t="s">
        <v>55</v>
      </c>
      <c r="C30" s="163"/>
      <c r="D30" s="216"/>
      <c r="E30" s="217"/>
      <c r="F30" s="218"/>
      <c r="G30" s="41"/>
      <c r="H30" s="41"/>
      <c r="I30" s="41"/>
      <c r="J30" s="41"/>
      <c r="K30" s="136">
        <v>0</v>
      </c>
      <c r="L30" s="126"/>
      <c r="M30" s="5">
        <f t="shared" si="3"/>
        <v>0</v>
      </c>
      <c r="N30" s="23"/>
    </row>
    <row r="31" spans="1:14">
      <c r="A31" s="40">
        <v>5</v>
      </c>
      <c r="B31" s="123" t="s">
        <v>55</v>
      </c>
      <c r="C31" s="163"/>
      <c r="D31" s="216"/>
      <c r="E31" s="217"/>
      <c r="F31" s="218"/>
      <c r="G31" s="41"/>
      <c r="H31" s="41"/>
      <c r="I31" s="41"/>
      <c r="J31" s="41"/>
      <c r="K31" s="136">
        <v>0</v>
      </c>
      <c r="L31" s="126"/>
      <c r="M31" s="5">
        <f t="shared" si="3"/>
        <v>0</v>
      </c>
      <c r="N31" s="23"/>
    </row>
    <row r="32" spans="1:14">
      <c r="A32" s="40">
        <v>6</v>
      </c>
      <c r="B32" s="123" t="s">
        <v>55</v>
      </c>
      <c r="C32" s="163"/>
      <c r="D32" s="216"/>
      <c r="E32" s="217"/>
      <c r="F32" s="218"/>
      <c r="G32" s="41"/>
      <c r="H32" s="41"/>
      <c r="I32" s="41"/>
      <c r="J32" s="41"/>
      <c r="K32" s="136">
        <v>0</v>
      </c>
      <c r="L32" s="126"/>
      <c r="M32" s="5">
        <f t="shared" si="3"/>
        <v>0</v>
      </c>
      <c r="N32" s="23"/>
    </row>
    <row r="33" spans="1:14">
      <c r="A33" s="40">
        <v>7</v>
      </c>
      <c r="B33" s="123" t="s">
        <v>55</v>
      </c>
      <c r="C33" s="163"/>
      <c r="D33" s="216"/>
      <c r="E33" s="217"/>
      <c r="F33" s="218"/>
      <c r="G33" s="41"/>
      <c r="H33" s="41"/>
      <c r="I33" s="41"/>
      <c r="J33" s="41"/>
      <c r="K33" s="136">
        <v>0</v>
      </c>
      <c r="L33" s="126"/>
      <c r="M33" s="5">
        <f t="shared" si="3"/>
        <v>0</v>
      </c>
      <c r="N33" s="23"/>
    </row>
    <row r="34" spans="1:14">
      <c r="A34" s="40">
        <v>8</v>
      </c>
      <c r="B34" s="123" t="s">
        <v>55</v>
      </c>
      <c r="C34" s="163"/>
      <c r="D34" s="216"/>
      <c r="E34" s="217"/>
      <c r="F34" s="218"/>
      <c r="G34" s="41"/>
      <c r="H34" s="41"/>
      <c r="I34" s="41"/>
      <c r="J34" s="41"/>
      <c r="K34" s="136">
        <v>0</v>
      </c>
      <c r="L34" s="126"/>
      <c r="M34" s="5">
        <f t="shared" si="3"/>
        <v>0</v>
      </c>
      <c r="N34" s="23"/>
    </row>
    <row r="35" spans="1:14">
      <c r="A35" s="40">
        <v>9</v>
      </c>
      <c r="B35" s="123" t="s">
        <v>55</v>
      </c>
      <c r="C35" s="163"/>
      <c r="D35" s="216"/>
      <c r="E35" s="217"/>
      <c r="F35" s="218"/>
      <c r="G35" s="41"/>
      <c r="H35" s="41"/>
      <c r="I35" s="41"/>
      <c r="J35" s="41"/>
      <c r="K35" s="136">
        <v>0</v>
      </c>
      <c r="L35" s="126"/>
      <c r="M35" s="5">
        <f t="shared" si="3"/>
        <v>0</v>
      </c>
      <c r="N35" s="23"/>
    </row>
    <row r="36" spans="1:14">
      <c r="A36" s="40">
        <v>10</v>
      </c>
      <c r="B36" s="123" t="s">
        <v>55</v>
      </c>
      <c r="C36" s="163"/>
      <c r="D36" s="216"/>
      <c r="E36" s="217"/>
      <c r="F36" s="218"/>
      <c r="G36" s="41"/>
      <c r="H36" s="41"/>
      <c r="I36" s="41"/>
      <c r="J36" s="41"/>
      <c r="K36" s="136">
        <v>0</v>
      </c>
      <c r="L36" s="126"/>
      <c r="M36" s="5">
        <f t="shared" si="3"/>
        <v>0</v>
      </c>
      <c r="N36" s="23"/>
    </row>
    <row r="37" spans="1:14">
      <c r="A37" s="40">
        <v>11</v>
      </c>
      <c r="B37" s="123" t="s">
        <v>55</v>
      </c>
      <c r="C37" s="163"/>
      <c r="D37" s="216"/>
      <c r="E37" s="217"/>
      <c r="F37" s="218"/>
      <c r="G37" s="41"/>
      <c r="H37" s="41"/>
      <c r="I37" s="41"/>
      <c r="J37" s="41"/>
      <c r="K37" s="136">
        <v>0</v>
      </c>
      <c r="L37" s="126"/>
      <c r="M37" s="5">
        <f t="shared" si="3"/>
        <v>0</v>
      </c>
      <c r="N37" s="23"/>
    </row>
    <row r="38" spans="1:14">
      <c r="A38" s="40">
        <v>12</v>
      </c>
      <c r="B38" s="123" t="s">
        <v>55</v>
      </c>
      <c r="C38" s="163"/>
      <c r="D38" s="216"/>
      <c r="E38" s="217"/>
      <c r="F38" s="218"/>
      <c r="G38" s="41"/>
      <c r="H38" s="41"/>
      <c r="I38" s="41"/>
      <c r="J38" s="41"/>
      <c r="K38" s="136">
        <v>0</v>
      </c>
      <c r="L38" s="126"/>
      <c r="M38" s="5">
        <f t="shared" si="3"/>
        <v>0</v>
      </c>
      <c r="N38" s="23"/>
    </row>
    <row r="39" spans="1:14">
      <c r="A39" s="40">
        <v>13</v>
      </c>
      <c r="B39" s="123" t="s">
        <v>55</v>
      </c>
      <c r="C39" s="163"/>
      <c r="D39" s="216"/>
      <c r="E39" s="217"/>
      <c r="F39" s="218"/>
      <c r="G39" s="41"/>
      <c r="H39" s="41"/>
      <c r="I39" s="41"/>
      <c r="J39" s="41"/>
      <c r="K39" s="136">
        <v>0</v>
      </c>
      <c r="L39" s="126"/>
      <c r="M39" s="5">
        <f t="shared" si="3"/>
        <v>0</v>
      </c>
      <c r="N39" s="23"/>
    </row>
    <row r="40" spans="1:14">
      <c r="A40" s="40">
        <v>14</v>
      </c>
      <c r="B40" s="123" t="s">
        <v>55</v>
      </c>
      <c r="C40" s="163"/>
      <c r="D40" s="216"/>
      <c r="E40" s="217"/>
      <c r="F40" s="218"/>
      <c r="G40" s="41"/>
      <c r="H40" s="41"/>
      <c r="I40" s="41"/>
      <c r="J40" s="41"/>
      <c r="K40" s="136">
        <v>0</v>
      </c>
      <c r="L40" s="126"/>
      <c r="M40" s="5">
        <f t="shared" si="3"/>
        <v>0</v>
      </c>
      <c r="N40" s="23"/>
    </row>
    <row r="41" spans="1:14" ht="14.5" thickBot="1">
      <c r="A41" s="42">
        <v>15</v>
      </c>
      <c r="B41" s="133" t="s">
        <v>55</v>
      </c>
      <c r="C41" s="166"/>
      <c r="D41" s="213"/>
      <c r="E41" s="214"/>
      <c r="F41" s="215"/>
      <c r="G41" s="41"/>
      <c r="H41" s="41"/>
      <c r="I41" s="41"/>
      <c r="J41" s="41"/>
      <c r="K41" s="137">
        <v>0</v>
      </c>
      <c r="L41" s="128"/>
      <c r="M41" s="6">
        <f t="shared" si="3"/>
        <v>0</v>
      </c>
      <c r="N41" s="23"/>
    </row>
  </sheetData>
  <sheetProtection algorithmName="SHA-512" hashValue="wIFH/aOul2dyFpN5uSGcnXwUY9Nw2e92tfcFTKScz5N+pqCFLIVtGRjM6Gn1QgTvDckkN2b4MarCOD95K1Ptjg==" saltValue="prKlaAmDhNwMUv15U8D+hg==" spinCount="100000" sheet="1" objects="1" scenarios="1"/>
  <mergeCells count="30">
    <mergeCell ref="D26:F26"/>
    <mergeCell ref="D36:F36"/>
    <mergeCell ref="D35:F35"/>
    <mergeCell ref="D34:F34"/>
    <mergeCell ref="D33:F33"/>
    <mergeCell ref="D32:F32"/>
    <mergeCell ref="D31:F31"/>
    <mergeCell ref="D30:F30"/>
    <mergeCell ref="D29:F29"/>
    <mergeCell ref="D28:F28"/>
    <mergeCell ref="D27:F27"/>
    <mergeCell ref="J5:J6"/>
    <mergeCell ref="K5:K6"/>
    <mergeCell ref="L5:L6"/>
    <mergeCell ref="M5:M6"/>
    <mergeCell ref="A25:L25"/>
    <mergeCell ref="D5:D6"/>
    <mergeCell ref="A5:A6"/>
    <mergeCell ref="B5:B6"/>
    <mergeCell ref="E5:E6"/>
    <mergeCell ref="G5:G6"/>
    <mergeCell ref="I5:I6"/>
    <mergeCell ref="F5:F6"/>
    <mergeCell ref="H5:H6"/>
    <mergeCell ref="C5:C6"/>
    <mergeCell ref="D41:F41"/>
    <mergeCell ref="D40:F40"/>
    <mergeCell ref="D39:F39"/>
    <mergeCell ref="D38:F38"/>
    <mergeCell ref="D37:F37"/>
  </mergeCells>
  <conditionalFormatting sqref="G7">
    <cfRule type="cellIs" dxfId="1" priority="7" operator="equal">
      <formula>"C7=NFU"</formula>
    </cfRule>
  </conditionalFormatting>
  <conditionalFormatting sqref="H7:H21">
    <cfRule type="expression" dxfId="0" priority="23">
      <formula>$D7:D21&lt;&gt;"Overig"</formula>
    </cfRule>
  </conditionalFormatting>
  <dataValidations count="3">
    <dataValidation type="list" allowBlank="1" showInputMessage="1" showErrorMessage="1" sqref="D7:D21" xr:uid="{00000000-0002-0000-0100-000000000000}">
      <formula1>Ruling</formula1>
    </dataValidation>
    <dataValidation type="list" showInputMessage="1" showErrorMessage="1" sqref="E7:E21" xr:uid="{00000000-0002-0000-0100-000001000000}">
      <formula1>INDIRECT($D7)</formula1>
    </dataValidation>
    <dataValidation type="custom" allowBlank="1" showInputMessage="1" showErrorMessage="1" sqref="H7:H21" xr:uid="{00000000-0002-0000-0100-000002000000}">
      <formula1>D7="Overig"</formula1>
    </dataValidation>
  </dataValidations>
  <pageMargins left="0.7" right="0.7" top="0.75" bottom="0.75" header="0.3" footer="0.3"/>
  <pageSetup paperSize="9" scale="53" fitToHeight="0" orientation="landscape"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9897F007-8D5B-47FB-A14E-FA1BE0A324E3}">
          <x14:formula1>
            <xm:f>Deelnemerslijst!$B$5:$B$19</xm:f>
          </x14:formula1>
          <xm:sqref>C7:C21 C27:C41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pageSetUpPr fitToPage="1"/>
  </sheetPr>
  <dimension ref="A1:J111"/>
  <sheetViews>
    <sheetView tabSelected="1" zoomScale="85" zoomScaleNormal="85" workbookViewId="0">
      <selection activeCell="F17" sqref="F17"/>
    </sheetView>
  </sheetViews>
  <sheetFormatPr defaultColWidth="0" defaultRowHeight="14" zeroHeight="1"/>
  <cols>
    <col min="1" max="1" width="3.54296875" style="24" customWidth="1"/>
    <col min="2" max="2" width="27" style="24" customWidth="1"/>
    <col min="3" max="3" width="33.26953125" style="24" customWidth="1"/>
    <col min="4" max="4" width="40.453125" style="24" customWidth="1"/>
    <col min="5" max="5" width="33" style="24" bestFit="1" customWidth="1"/>
    <col min="6" max="6" width="28.453125" style="92" customWidth="1"/>
    <col min="7" max="7" width="39.26953125" style="24" bestFit="1" customWidth="1"/>
    <col min="8" max="8" width="29.81640625" style="24" customWidth="1"/>
    <col min="9" max="9" width="16.7265625" style="24" customWidth="1"/>
    <col min="10" max="10" width="3.54296875" style="24" customWidth="1"/>
    <col min="11" max="16384" width="27" style="24" hidden="1"/>
  </cols>
  <sheetData>
    <row r="1" spans="1:10">
      <c r="A1" s="45"/>
      <c r="B1" s="46"/>
      <c r="C1" s="46"/>
      <c r="D1" s="46"/>
      <c r="E1" s="46"/>
      <c r="F1" s="47"/>
      <c r="G1" s="48"/>
      <c r="H1" s="48"/>
      <c r="I1" s="48"/>
      <c r="J1" s="49"/>
    </row>
    <row r="2" spans="1:10" ht="18">
      <c r="A2" s="50"/>
      <c r="B2" s="51" t="s">
        <v>11</v>
      </c>
      <c r="C2" s="52"/>
      <c r="D2" s="52"/>
      <c r="E2" s="52"/>
      <c r="F2" s="53"/>
      <c r="G2" s="54"/>
      <c r="H2" s="54"/>
      <c r="I2" s="54"/>
      <c r="J2" s="55"/>
    </row>
    <row r="3" spans="1:10" ht="14.5" thickBot="1">
      <c r="A3" s="50"/>
      <c r="B3" s="52"/>
      <c r="C3" s="52"/>
      <c r="D3" s="52"/>
      <c r="E3" s="52"/>
      <c r="F3" s="53"/>
      <c r="G3" s="54"/>
      <c r="H3" s="54"/>
      <c r="I3" s="54"/>
      <c r="J3" s="55"/>
    </row>
    <row r="4" spans="1:10" ht="14.5" thickBot="1">
      <c r="A4" s="50"/>
      <c r="B4" s="273" t="s">
        <v>76</v>
      </c>
      <c r="C4" s="274"/>
      <c r="D4" s="274"/>
      <c r="E4" s="274"/>
      <c r="F4" s="57"/>
      <c r="G4" s="58"/>
      <c r="H4" s="59"/>
      <c r="I4" s="68"/>
      <c r="J4" s="55"/>
    </row>
    <row r="5" spans="1:10" ht="14.5" thickBot="1">
      <c r="A5" s="50"/>
      <c r="B5" s="260"/>
      <c r="C5" s="261"/>
      <c r="D5" s="261"/>
      <c r="E5" s="60"/>
      <c r="F5" s="61" t="s">
        <v>80</v>
      </c>
      <c r="G5" s="62" t="s">
        <v>81</v>
      </c>
      <c r="H5" s="63" t="s">
        <v>82</v>
      </c>
      <c r="I5" s="63" t="s">
        <v>141</v>
      </c>
      <c r="J5" s="55"/>
    </row>
    <row r="6" spans="1:10" ht="15.75" customHeight="1" thickBot="1">
      <c r="A6" s="50"/>
      <c r="B6" s="64" t="s">
        <v>77</v>
      </c>
      <c r="C6" s="65"/>
      <c r="D6" s="66" t="s">
        <v>78</v>
      </c>
      <c r="E6" s="65" t="s">
        <v>79</v>
      </c>
      <c r="F6" s="67"/>
      <c r="G6" s="58"/>
      <c r="H6" s="68"/>
      <c r="I6" s="68"/>
      <c r="J6" s="55"/>
    </row>
    <row r="7" spans="1:10">
      <c r="A7" s="50"/>
      <c r="B7" s="275" t="str">
        <f>Personeel!B7</f>
        <v>Nader te bepalen</v>
      </c>
      <c r="C7" s="276"/>
      <c r="D7" s="110"/>
      <c r="E7" s="111"/>
      <c r="F7" s="7">
        <f>Personeel!M7</f>
        <v>0</v>
      </c>
      <c r="G7" s="116">
        <v>0</v>
      </c>
      <c r="H7" s="8">
        <f>F7-G7</f>
        <v>0</v>
      </c>
      <c r="I7" s="110"/>
      <c r="J7" s="55"/>
    </row>
    <row r="8" spans="1:10">
      <c r="A8" s="50"/>
      <c r="B8" s="267" t="str">
        <f>Personeel!B8</f>
        <v>Nader te bepalen</v>
      </c>
      <c r="C8" s="268"/>
      <c r="D8" s="112"/>
      <c r="E8" s="113"/>
      <c r="F8" s="7">
        <f>Personeel!M8</f>
        <v>0</v>
      </c>
      <c r="G8" s="116">
        <v>0</v>
      </c>
      <c r="H8" s="8">
        <f t="shared" ref="H8:H36" si="0">F8-G8</f>
        <v>0</v>
      </c>
      <c r="I8" s="110"/>
      <c r="J8" s="55"/>
    </row>
    <row r="9" spans="1:10">
      <c r="A9" s="50"/>
      <c r="B9" s="267" t="str">
        <f>Personeel!B9</f>
        <v>Nader te bepalen</v>
      </c>
      <c r="C9" s="268"/>
      <c r="D9" s="112"/>
      <c r="E9" s="113"/>
      <c r="F9" s="7">
        <f>Personeel!M9</f>
        <v>0</v>
      </c>
      <c r="G9" s="116">
        <v>0</v>
      </c>
      <c r="H9" s="8">
        <f t="shared" si="0"/>
        <v>0</v>
      </c>
      <c r="I9" s="110"/>
      <c r="J9" s="55"/>
    </row>
    <row r="10" spans="1:10">
      <c r="A10" s="50"/>
      <c r="B10" s="267" t="str">
        <f>Personeel!B10</f>
        <v>Nader te bepalen</v>
      </c>
      <c r="C10" s="268"/>
      <c r="D10" s="112"/>
      <c r="E10" s="113"/>
      <c r="F10" s="7">
        <f>Personeel!M10</f>
        <v>0</v>
      </c>
      <c r="G10" s="116">
        <v>0</v>
      </c>
      <c r="H10" s="8">
        <f t="shared" si="0"/>
        <v>0</v>
      </c>
      <c r="I10" s="110"/>
      <c r="J10" s="55"/>
    </row>
    <row r="11" spans="1:10">
      <c r="A11" s="50"/>
      <c r="B11" s="267" t="str">
        <f>Personeel!B11</f>
        <v>Nader te bepalen</v>
      </c>
      <c r="C11" s="268"/>
      <c r="D11" s="112"/>
      <c r="E11" s="113"/>
      <c r="F11" s="7">
        <f>Personeel!M11</f>
        <v>0</v>
      </c>
      <c r="G11" s="116">
        <v>0</v>
      </c>
      <c r="H11" s="8">
        <f t="shared" si="0"/>
        <v>0</v>
      </c>
      <c r="I11" s="110"/>
      <c r="J11" s="55"/>
    </row>
    <row r="12" spans="1:10">
      <c r="A12" s="50"/>
      <c r="B12" s="267" t="str">
        <f>Personeel!B12</f>
        <v>Nader te bepalen</v>
      </c>
      <c r="C12" s="268"/>
      <c r="D12" s="110"/>
      <c r="E12" s="113"/>
      <c r="F12" s="7">
        <f>Personeel!M12</f>
        <v>0</v>
      </c>
      <c r="G12" s="116">
        <v>0</v>
      </c>
      <c r="H12" s="8">
        <f t="shared" si="0"/>
        <v>0</v>
      </c>
      <c r="I12" s="110"/>
      <c r="J12" s="55"/>
    </row>
    <row r="13" spans="1:10">
      <c r="A13" s="50"/>
      <c r="B13" s="267" t="str">
        <f>Personeel!B13</f>
        <v>Nader te bepalen</v>
      </c>
      <c r="C13" s="268"/>
      <c r="D13" s="112"/>
      <c r="E13" s="113"/>
      <c r="F13" s="7">
        <f>Personeel!M13</f>
        <v>0</v>
      </c>
      <c r="G13" s="116">
        <v>0</v>
      </c>
      <c r="H13" s="8">
        <f t="shared" si="0"/>
        <v>0</v>
      </c>
      <c r="I13" s="110"/>
      <c r="J13" s="55"/>
    </row>
    <row r="14" spans="1:10">
      <c r="A14" s="50"/>
      <c r="B14" s="267" t="str">
        <f>Personeel!B14</f>
        <v>Nader te bepalen</v>
      </c>
      <c r="C14" s="268"/>
      <c r="D14" s="112"/>
      <c r="E14" s="113"/>
      <c r="F14" s="7">
        <f>Personeel!M14</f>
        <v>0</v>
      </c>
      <c r="G14" s="116">
        <v>0</v>
      </c>
      <c r="H14" s="8">
        <f t="shared" si="0"/>
        <v>0</v>
      </c>
      <c r="I14" s="110"/>
      <c r="J14" s="55"/>
    </row>
    <row r="15" spans="1:10">
      <c r="A15" s="50"/>
      <c r="B15" s="267" t="str">
        <f>Personeel!B15</f>
        <v>Nader te bepalen</v>
      </c>
      <c r="C15" s="268"/>
      <c r="D15" s="112"/>
      <c r="E15" s="113"/>
      <c r="F15" s="7">
        <f>Personeel!M15</f>
        <v>0</v>
      </c>
      <c r="G15" s="116">
        <v>0</v>
      </c>
      <c r="H15" s="8">
        <f t="shared" si="0"/>
        <v>0</v>
      </c>
      <c r="I15" s="110"/>
      <c r="J15" s="55"/>
    </row>
    <row r="16" spans="1:10">
      <c r="A16" s="50"/>
      <c r="B16" s="267" t="str">
        <f>Personeel!B16</f>
        <v>Nader te bepalen</v>
      </c>
      <c r="C16" s="268"/>
      <c r="D16" s="112"/>
      <c r="E16" s="113"/>
      <c r="F16" s="7">
        <f>Personeel!M16</f>
        <v>0</v>
      </c>
      <c r="G16" s="116">
        <v>0</v>
      </c>
      <c r="H16" s="8">
        <f t="shared" si="0"/>
        <v>0</v>
      </c>
      <c r="I16" s="110"/>
      <c r="J16" s="55"/>
    </row>
    <row r="17" spans="1:10">
      <c r="A17" s="50"/>
      <c r="B17" s="267" t="str">
        <f>Personeel!B17</f>
        <v>Nader te bepalen</v>
      </c>
      <c r="C17" s="268"/>
      <c r="D17" s="110"/>
      <c r="E17" s="113"/>
      <c r="F17" s="7">
        <f>Personeel!M17</f>
        <v>0</v>
      </c>
      <c r="G17" s="116">
        <v>0</v>
      </c>
      <c r="H17" s="8">
        <f t="shared" si="0"/>
        <v>0</v>
      </c>
      <c r="I17" s="110"/>
      <c r="J17" s="55"/>
    </row>
    <row r="18" spans="1:10">
      <c r="A18" s="50"/>
      <c r="B18" s="267" t="str">
        <f>Personeel!B18</f>
        <v>Nader te bepalen</v>
      </c>
      <c r="C18" s="268"/>
      <c r="D18" s="110"/>
      <c r="E18" s="113"/>
      <c r="F18" s="7">
        <f>Personeel!M18</f>
        <v>0</v>
      </c>
      <c r="G18" s="116">
        <v>0</v>
      </c>
      <c r="H18" s="8">
        <f t="shared" si="0"/>
        <v>0</v>
      </c>
      <c r="I18" s="110"/>
      <c r="J18" s="55"/>
    </row>
    <row r="19" spans="1:10">
      <c r="A19" s="50"/>
      <c r="B19" s="267" t="str">
        <f>Personeel!B19</f>
        <v>Nader te bepalen</v>
      </c>
      <c r="C19" s="268"/>
      <c r="D19" s="110"/>
      <c r="E19" s="113"/>
      <c r="F19" s="7">
        <f>Personeel!M19</f>
        <v>0</v>
      </c>
      <c r="G19" s="116">
        <v>0</v>
      </c>
      <c r="H19" s="8">
        <f t="shared" si="0"/>
        <v>0</v>
      </c>
      <c r="I19" s="110"/>
      <c r="J19" s="55"/>
    </row>
    <row r="20" spans="1:10">
      <c r="A20" s="50"/>
      <c r="B20" s="267" t="str">
        <f>Personeel!B20</f>
        <v>Nader te bepalen</v>
      </c>
      <c r="C20" s="268"/>
      <c r="D20" s="110"/>
      <c r="E20" s="113"/>
      <c r="F20" s="7">
        <f>Personeel!M20</f>
        <v>0</v>
      </c>
      <c r="G20" s="116">
        <v>0</v>
      </c>
      <c r="H20" s="8">
        <f t="shared" si="0"/>
        <v>0</v>
      </c>
      <c r="I20" s="110"/>
      <c r="J20" s="55"/>
    </row>
    <row r="21" spans="1:10">
      <c r="A21" s="50"/>
      <c r="B21" s="267" t="str">
        <f>Personeel!B21</f>
        <v>Nader te bepalen</v>
      </c>
      <c r="C21" s="268"/>
      <c r="D21" s="110"/>
      <c r="E21" s="113"/>
      <c r="F21" s="7">
        <f>Personeel!M21</f>
        <v>0</v>
      </c>
      <c r="G21" s="116">
        <v>0</v>
      </c>
      <c r="H21" s="8">
        <f t="shared" si="0"/>
        <v>0</v>
      </c>
      <c r="I21" s="110"/>
      <c r="J21" s="55"/>
    </row>
    <row r="22" spans="1:10">
      <c r="A22" s="50"/>
      <c r="B22" s="267" t="str">
        <f>Personeel!B27</f>
        <v>Nader te bepalen</v>
      </c>
      <c r="C22" s="268"/>
      <c r="D22" s="110"/>
      <c r="E22" s="113"/>
      <c r="F22" s="9">
        <f>Personeel!M27</f>
        <v>0</v>
      </c>
      <c r="G22" s="116">
        <v>0</v>
      </c>
      <c r="H22" s="8">
        <f t="shared" si="0"/>
        <v>0</v>
      </c>
      <c r="I22" s="110"/>
      <c r="J22" s="55"/>
    </row>
    <row r="23" spans="1:10">
      <c r="A23" s="50"/>
      <c r="B23" s="267" t="str">
        <f>Personeel!B28</f>
        <v>Nader te bepalen</v>
      </c>
      <c r="C23" s="268"/>
      <c r="D23" s="112"/>
      <c r="E23" s="113"/>
      <c r="F23" s="9">
        <f>Personeel!M28</f>
        <v>0</v>
      </c>
      <c r="G23" s="116">
        <v>0</v>
      </c>
      <c r="H23" s="8">
        <f t="shared" si="0"/>
        <v>0</v>
      </c>
      <c r="I23" s="110"/>
      <c r="J23" s="55"/>
    </row>
    <row r="24" spans="1:10">
      <c r="A24" s="50"/>
      <c r="B24" s="267" t="str">
        <f>Personeel!B29</f>
        <v>Nader te bepalen</v>
      </c>
      <c r="C24" s="268"/>
      <c r="D24" s="112"/>
      <c r="E24" s="113"/>
      <c r="F24" s="9">
        <f>Personeel!M29</f>
        <v>0</v>
      </c>
      <c r="G24" s="116">
        <v>0</v>
      </c>
      <c r="H24" s="8">
        <f t="shared" si="0"/>
        <v>0</v>
      </c>
      <c r="I24" s="110"/>
      <c r="J24" s="55"/>
    </row>
    <row r="25" spans="1:10">
      <c r="A25" s="50"/>
      <c r="B25" s="267" t="str">
        <f>Personeel!B30</f>
        <v>Nader te bepalen</v>
      </c>
      <c r="C25" s="268"/>
      <c r="D25" s="112"/>
      <c r="E25" s="113"/>
      <c r="F25" s="9">
        <f>Personeel!M30</f>
        <v>0</v>
      </c>
      <c r="G25" s="116">
        <v>0</v>
      </c>
      <c r="H25" s="8">
        <f t="shared" si="0"/>
        <v>0</v>
      </c>
      <c r="I25" s="110"/>
      <c r="J25" s="55"/>
    </row>
    <row r="26" spans="1:10">
      <c r="A26" s="50"/>
      <c r="B26" s="267" t="str">
        <f>Personeel!B31</f>
        <v>Nader te bepalen</v>
      </c>
      <c r="C26" s="268"/>
      <c r="D26" s="112"/>
      <c r="E26" s="113"/>
      <c r="F26" s="9">
        <f>Personeel!M31</f>
        <v>0</v>
      </c>
      <c r="G26" s="116">
        <v>0</v>
      </c>
      <c r="H26" s="8">
        <f t="shared" si="0"/>
        <v>0</v>
      </c>
      <c r="I26" s="110"/>
      <c r="J26" s="55"/>
    </row>
    <row r="27" spans="1:10">
      <c r="A27" s="50"/>
      <c r="B27" s="267" t="str">
        <f>Personeel!B32</f>
        <v>Nader te bepalen</v>
      </c>
      <c r="C27" s="268"/>
      <c r="D27" s="110"/>
      <c r="E27" s="113"/>
      <c r="F27" s="9">
        <f>Personeel!M32</f>
        <v>0</v>
      </c>
      <c r="G27" s="116">
        <v>0</v>
      </c>
      <c r="H27" s="8">
        <f t="shared" si="0"/>
        <v>0</v>
      </c>
      <c r="I27" s="110"/>
      <c r="J27" s="55"/>
    </row>
    <row r="28" spans="1:10">
      <c r="A28" s="50"/>
      <c r="B28" s="267" t="str">
        <f>Personeel!B33</f>
        <v>Nader te bepalen</v>
      </c>
      <c r="C28" s="268"/>
      <c r="D28" s="110"/>
      <c r="E28" s="113"/>
      <c r="F28" s="9">
        <f>Personeel!M33</f>
        <v>0</v>
      </c>
      <c r="G28" s="116">
        <v>0</v>
      </c>
      <c r="H28" s="8">
        <f t="shared" si="0"/>
        <v>0</v>
      </c>
      <c r="I28" s="110"/>
      <c r="J28" s="55"/>
    </row>
    <row r="29" spans="1:10">
      <c r="A29" s="50"/>
      <c r="B29" s="267" t="str">
        <f>Personeel!B34</f>
        <v>Nader te bepalen</v>
      </c>
      <c r="C29" s="268"/>
      <c r="D29" s="110"/>
      <c r="E29" s="113"/>
      <c r="F29" s="9">
        <f>Personeel!M34</f>
        <v>0</v>
      </c>
      <c r="G29" s="116">
        <v>0</v>
      </c>
      <c r="H29" s="8">
        <f t="shared" si="0"/>
        <v>0</v>
      </c>
      <c r="I29" s="110"/>
      <c r="J29" s="55"/>
    </row>
    <row r="30" spans="1:10">
      <c r="A30" s="50"/>
      <c r="B30" s="267" t="str">
        <f>Personeel!B35</f>
        <v>Nader te bepalen</v>
      </c>
      <c r="C30" s="268"/>
      <c r="D30" s="110"/>
      <c r="E30" s="113"/>
      <c r="F30" s="9">
        <f>Personeel!M35</f>
        <v>0</v>
      </c>
      <c r="G30" s="116">
        <v>0</v>
      </c>
      <c r="H30" s="8">
        <f t="shared" si="0"/>
        <v>0</v>
      </c>
      <c r="I30" s="110"/>
      <c r="J30" s="55"/>
    </row>
    <row r="31" spans="1:10">
      <c r="A31" s="50"/>
      <c r="B31" s="267" t="str">
        <f>Personeel!B36</f>
        <v>Nader te bepalen</v>
      </c>
      <c r="C31" s="268"/>
      <c r="D31" s="110"/>
      <c r="E31" s="113"/>
      <c r="F31" s="9">
        <f>Personeel!M36</f>
        <v>0</v>
      </c>
      <c r="G31" s="116">
        <v>0</v>
      </c>
      <c r="H31" s="8">
        <f t="shared" si="0"/>
        <v>0</v>
      </c>
      <c r="I31" s="110"/>
      <c r="J31" s="55"/>
    </row>
    <row r="32" spans="1:10">
      <c r="A32" s="50"/>
      <c r="B32" s="267" t="str">
        <f>Personeel!B37</f>
        <v>Nader te bepalen</v>
      </c>
      <c r="C32" s="268"/>
      <c r="D32" s="110"/>
      <c r="E32" s="113"/>
      <c r="F32" s="9">
        <f>Personeel!M37</f>
        <v>0</v>
      </c>
      <c r="G32" s="116">
        <v>0</v>
      </c>
      <c r="H32" s="8">
        <f t="shared" si="0"/>
        <v>0</v>
      </c>
      <c r="I32" s="110"/>
      <c r="J32" s="55"/>
    </row>
    <row r="33" spans="1:10">
      <c r="A33" s="50"/>
      <c r="B33" s="267" t="str">
        <f>Personeel!B38</f>
        <v>Nader te bepalen</v>
      </c>
      <c r="C33" s="268"/>
      <c r="D33" s="112"/>
      <c r="E33" s="113"/>
      <c r="F33" s="9">
        <f>Personeel!M38</f>
        <v>0</v>
      </c>
      <c r="G33" s="116">
        <v>0</v>
      </c>
      <c r="H33" s="8">
        <f t="shared" si="0"/>
        <v>0</v>
      </c>
      <c r="I33" s="110"/>
      <c r="J33" s="55"/>
    </row>
    <row r="34" spans="1:10">
      <c r="A34" s="50"/>
      <c r="B34" s="267" t="str">
        <f>Personeel!B39</f>
        <v>Nader te bepalen</v>
      </c>
      <c r="C34" s="268"/>
      <c r="D34" s="112"/>
      <c r="E34" s="113"/>
      <c r="F34" s="9">
        <f>Personeel!M39</f>
        <v>0</v>
      </c>
      <c r="G34" s="116">
        <v>0</v>
      </c>
      <c r="H34" s="8">
        <f t="shared" si="0"/>
        <v>0</v>
      </c>
      <c r="I34" s="110"/>
      <c r="J34" s="55"/>
    </row>
    <row r="35" spans="1:10">
      <c r="A35" s="50"/>
      <c r="B35" s="267" t="str">
        <f>Personeel!B40</f>
        <v>Nader te bepalen</v>
      </c>
      <c r="C35" s="268"/>
      <c r="D35" s="112"/>
      <c r="E35" s="113"/>
      <c r="F35" s="9">
        <f>Personeel!M40</f>
        <v>0</v>
      </c>
      <c r="G35" s="116">
        <v>0</v>
      </c>
      <c r="H35" s="8">
        <f t="shared" si="0"/>
        <v>0</v>
      </c>
      <c r="I35" s="110"/>
      <c r="J35" s="55"/>
    </row>
    <row r="36" spans="1:10" ht="14.5" thickBot="1">
      <c r="A36" s="50"/>
      <c r="B36" s="269" t="str">
        <f>Personeel!B41</f>
        <v>Nader te bepalen</v>
      </c>
      <c r="C36" s="270"/>
      <c r="D36" s="114"/>
      <c r="E36" s="115"/>
      <c r="F36" s="9">
        <f>Personeel!M41</f>
        <v>0</v>
      </c>
      <c r="G36" s="116">
        <v>0</v>
      </c>
      <c r="H36" s="8">
        <f t="shared" si="0"/>
        <v>0</v>
      </c>
      <c r="I36" s="110"/>
      <c r="J36" s="55"/>
    </row>
    <row r="37" spans="1:10" ht="14.5" thickBot="1">
      <c r="A37" s="50"/>
      <c r="B37" s="156"/>
      <c r="C37" s="157"/>
      <c r="D37" s="158"/>
      <c r="E37" s="14"/>
      <c r="F37" s="10">
        <f>SUM(F7:F36)</f>
        <v>0</v>
      </c>
      <c r="G37" s="11">
        <f>SUM(G7:G36)</f>
        <v>0</v>
      </c>
      <c r="H37" s="11">
        <f>SUM(H7:H36)</f>
        <v>0</v>
      </c>
      <c r="I37" s="11"/>
      <c r="J37" s="55"/>
    </row>
    <row r="38" spans="1:10">
      <c r="A38" s="50"/>
      <c r="B38" s="69"/>
      <c r="C38" s="69"/>
      <c r="D38" s="70"/>
      <c r="E38" s="71"/>
      <c r="F38" s="71"/>
      <c r="G38" s="72"/>
      <c r="H38" s="72"/>
      <c r="I38" s="72"/>
      <c r="J38" s="55"/>
    </row>
    <row r="39" spans="1:10" ht="14.5" thickBot="1">
      <c r="A39" s="50"/>
      <c r="B39" s="52"/>
      <c r="C39" s="52"/>
      <c r="D39" s="52"/>
      <c r="E39" s="52"/>
      <c r="F39" s="53"/>
      <c r="G39" s="54"/>
      <c r="H39" s="54"/>
      <c r="I39" s="54"/>
      <c r="J39" s="55"/>
    </row>
    <row r="40" spans="1:10" ht="15.75" customHeight="1" thickBot="1">
      <c r="A40" s="50"/>
      <c r="B40" s="271" t="s">
        <v>83</v>
      </c>
      <c r="C40" s="272"/>
      <c r="D40" s="159"/>
      <c r="E40" s="159"/>
      <c r="F40" s="57"/>
      <c r="G40" s="58"/>
      <c r="H40" s="59"/>
      <c r="I40" s="59"/>
      <c r="J40" s="55"/>
    </row>
    <row r="41" spans="1:10" ht="14.5" thickBot="1">
      <c r="A41" s="50"/>
      <c r="B41" s="260"/>
      <c r="C41" s="261"/>
      <c r="D41" s="261"/>
      <c r="E41" s="60"/>
      <c r="F41" s="61" t="s">
        <v>80</v>
      </c>
      <c r="G41" s="62" t="s">
        <v>81</v>
      </c>
      <c r="H41" s="63" t="s">
        <v>82</v>
      </c>
      <c r="I41" s="63" t="s">
        <v>141</v>
      </c>
      <c r="J41" s="55"/>
    </row>
    <row r="42" spans="1:10" ht="14.5" thickBot="1">
      <c r="A42" s="50"/>
      <c r="B42" s="262" t="s">
        <v>84</v>
      </c>
      <c r="C42" s="263"/>
      <c r="D42" s="56" t="s">
        <v>78</v>
      </c>
      <c r="E42" s="65" t="s">
        <v>79</v>
      </c>
      <c r="F42" s="73"/>
      <c r="G42" s="74"/>
      <c r="H42" s="75"/>
      <c r="I42" s="68"/>
      <c r="J42" s="55"/>
    </row>
    <row r="43" spans="1:10">
      <c r="A43" s="50"/>
      <c r="B43" s="264"/>
      <c r="C43" s="265"/>
      <c r="D43" s="112"/>
      <c r="E43" s="117"/>
      <c r="F43" s="118">
        <v>0</v>
      </c>
      <c r="G43" s="119">
        <v>0</v>
      </c>
      <c r="H43" s="8">
        <f>F43-G43</f>
        <v>0</v>
      </c>
      <c r="I43" s="110"/>
      <c r="J43" s="55"/>
    </row>
    <row r="44" spans="1:10">
      <c r="A44" s="50"/>
      <c r="B44" s="258"/>
      <c r="C44" s="257"/>
      <c r="D44" s="112"/>
      <c r="E44" s="117"/>
      <c r="F44" s="118">
        <v>0</v>
      </c>
      <c r="G44" s="119">
        <v>0</v>
      </c>
      <c r="H44" s="8">
        <f t="shared" ref="H44:H57" si="1">F44-G44</f>
        <v>0</v>
      </c>
      <c r="I44" s="110"/>
      <c r="J44" s="55"/>
    </row>
    <row r="45" spans="1:10">
      <c r="A45" s="50"/>
      <c r="B45" s="258" t="s">
        <v>1</v>
      </c>
      <c r="C45" s="257"/>
      <c r="D45" s="112"/>
      <c r="E45" s="117"/>
      <c r="F45" s="118">
        <v>0</v>
      </c>
      <c r="G45" s="119">
        <v>0</v>
      </c>
      <c r="H45" s="8">
        <f t="shared" si="1"/>
        <v>0</v>
      </c>
      <c r="I45" s="110"/>
      <c r="J45" s="55"/>
    </row>
    <row r="46" spans="1:10">
      <c r="A46" s="50"/>
      <c r="B46" s="258" t="s">
        <v>1</v>
      </c>
      <c r="C46" s="257"/>
      <c r="D46" s="112"/>
      <c r="E46" s="117"/>
      <c r="F46" s="118">
        <v>0</v>
      </c>
      <c r="G46" s="119">
        <v>0</v>
      </c>
      <c r="H46" s="8">
        <f t="shared" si="1"/>
        <v>0</v>
      </c>
      <c r="I46" s="110"/>
      <c r="J46" s="55"/>
    </row>
    <row r="47" spans="1:10">
      <c r="A47" s="50"/>
      <c r="B47" s="258" t="s">
        <v>1</v>
      </c>
      <c r="C47" s="257"/>
      <c r="D47" s="112"/>
      <c r="E47" s="117"/>
      <c r="F47" s="118">
        <v>0</v>
      </c>
      <c r="G47" s="119">
        <v>0</v>
      </c>
      <c r="H47" s="8">
        <f t="shared" si="1"/>
        <v>0</v>
      </c>
      <c r="I47" s="110"/>
      <c r="J47" s="55"/>
    </row>
    <row r="48" spans="1:10">
      <c r="A48" s="50"/>
      <c r="B48" s="258" t="s">
        <v>1</v>
      </c>
      <c r="C48" s="257"/>
      <c r="D48" s="112"/>
      <c r="E48" s="117"/>
      <c r="F48" s="118">
        <v>0</v>
      </c>
      <c r="G48" s="119">
        <v>0</v>
      </c>
      <c r="H48" s="8">
        <f t="shared" si="1"/>
        <v>0</v>
      </c>
      <c r="I48" s="110"/>
      <c r="J48" s="55"/>
    </row>
    <row r="49" spans="1:10">
      <c r="A49" s="50"/>
      <c r="B49" s="258" t="s">
        <v>1</v>
      </c>
      <c r="C49" s="257"/>
      <c r="D49" s="112"/>
      <c r="E49" s="117"/>
      <c r="F49" s="118">
        <v>0</v>
      </c>
      <c r="G49" s="119">
        <v>0</v>
      </c>
      <c r="H49" s="8">
        <f t="shared" si="1"/>
        <v>0</v>
      </c>
      <c r="I49" s="110"/>
      <c r="J49" s="55"/>
    </row>
    <row r="50" spans="1:10">
      <c r="A50" s="50"/>
      <c r="B50" s="258" t="s">
        <v>1</v>
      </c>
      <c r="C50" s="257"/>
      <c r="D50" s="112"/>
      <c r="E50" s="117"/>
      <c r="F50" s="118">
        <v>0</v>
      </c>
      <c r="G50" s="119">
        <v>0</v>
      </c>
      <c r="H50" s="8">
        <f t="shared" si="1"/>
        <v>0</v>
      </c>
      <c r="I50" s="110"/>
      <c r="J50" s="55"/>
    </row>
    <row r="51" spans="1:10">
      <c r="A51" s="50"/>
      <c r="B51" s="258" t="s">
        <v>1</v>
      </c>
      <c r="C51" s="257"/>
      <c r="D51" s="112"/>
      <c r="E51" s="117"/>
      <c r="F51" s="118">
        <v>0</v>
      </c>
      <c r="G51" s="119">
        <v>0</v>
      </c>
      <c r="H51" s="8">
        <f t="shared" si="1"/>
        <v>0</v>
      </c>
      <c r="I51" s="110"/>
      <c r="J51" s="55"/>
    </row>
    <row r="52" spans="1:10">
      <c r="A52" s="50"/>
      <c r="B52" s="258" t="s">
        <v>1</v>
      </c>
      <c r="C52" s="257"/>
      <c r="D52" s="112"/>
      <c r="E52" s="117"/>
      <c r="F52" s="118">
        <v>0</v>
      </c>
      <c r="G52" s="119">
        <v>0</v>
      </c>
      <c r="H52" s="8">
        <f t="shared" si="1"/>
        <v>0</v>
      </c>
      <c r="I52" s="110"/>
      <c r="J52" s="55"/>
    </row>
    <row r="53" spans="1:10">
      <c r="A53" s="50"/>
      <c r="B53" s="258" t="s">
        <v>1</v>
      </c>
      <c r="C53" s="257"/>
      <c r="D53" s="112"/>
      <c r="E53" s="117"/>
      <c r="F53" s="118">
        <v>0</v>
      </c>
      <c r="G53" s="119">
        <v>0</v>
      </c>
      <c r="H53" s="8">
        <f t="shared" si="1"/>
        <v>0</v>
      </c>
      <c r="I53" s="110"/>
      <c r="J53" s="55"/>
    </row>
    <row r="54" spans="1:10">
      <c r="A54" s="50"/>
      <c r="B54" s="258" t="s">
        <v>1</v>
      </c>
      <c r="C54" s="257"/>
      <c r="D54" s="112"/>
      <c r="E54" s="117"/>
      <c r="F54" s="118">
        <v>0</v>
      </c>
      <c r="G54" s="119">
        <v>0</v>
      </c>
      <c r="H54" s="8">
        <f t="shared" si="1"/>
        <v>0</v>
      </c>
      <c r="I54" s="110"/>
      <c r="J54" s="55"/>
    </row>
    <row r="55" spans="1:10">
      <c r="A55" s="50"/>
      <c r="B55" s="258" t="s">
        <v>1</v>
      </c>
      <c r="C55" s="257"/>
      <c r="D55" s="112"/>
      <c r="E55" s="117"/>
      <c r="F55" s="118">
        <v>0</v>
      </c>
      <c r="G55" s="119">
        <v>0</v>
      </c>
      <c r="H55" s="8">
        <f t="shared" si="1"/>
        <v>0</v>
      </c>
      <c r="I55" s="110"/>
      <c r="J55" s="55"/>
    </row>
    <row r="56" spans="1:10">
      <c r="A56" s="50"/>
      <c r="B56" s="258" t="s">
        <v>1</v>
      </c>
      <c r="C56" s="257"/>
      <c r="D56" s="112"/>
      <c r="E56" s="117"/>
      <c r="F56" s="118">
        <v>0</v>
      </c>
      <c r="G56" s="119">
        <v>0</v>
      </c>
      <c r="H56" s="8">
        <f t="shared" si="1"/>
        <v>0</v>
      </c>
      <c r="I56" s="110"/>
      <c r="J56" s="55"/>
    </row>
    <row r="57" spans="1:10" ht="14.5" thickBot="1">
      <c r="A57" s="50"/>
      <c r="B57" s="259" t="s">
        <v>1</v>
      </c>
      <c r="C57" s="232"/>
      <c r="D57" s="114"/>
      <c r="E57" s="120"/>
      <c r="F57" s="121">
        <v>0</v>
      </c>
      <c r="G57" s="122">
        <v>0</v>
      </c>
      <c r="H57" s="8">
        <f t="shared" si="1"/>
        <v>0</v>
      </c>
      <c r="I57" s="110"/>
      <c r="J57" s="55"/>
    </row>
    <row r="58" spans="1:10" ht="15" thickBot="1">
      <c r="A58" s="50"/>
      <c r="B58" s="156"/>
      <c r="C58" s="157"/>
      <c r="D58" s="158"/>
      <c r="E58" s="12"/>
      <c r="F58" s="12">
        <f>SUM(F43:F57)</f>
        <v>0</v>
      </c>
      <c r="G58" s="13">
        <f>SUM(G43:G57)</f>
        <v>0</v>
      </c>
      <c r="H58" s="13">
        <f>SUM(H43:H57)</f>
        <v>0</v>
      </c>
      <c r="I58" s="13"/>
      <c r="J58" s="55"/>
    </row>
    <row r="59" spans="1:10" ht="14.5">
      <c r="A59" s="50"/>
      <c r="B59" s="69"/>
      <c r="C59" s="69"/>
      <c r="D59" s="70"/>
      <c r="E59" s="76"/>
      <c r="F59" s="76"/>
      <c r="G59" s="77"/>
      <c r="H59" s="78"/>
      <c r="I59" s="78"/>
      <c r="J59" s="55"/>
    </row>
    <row r="60" spans="1:10" ht="14.5" thickBot="1">
      <c r="A60" s="50"/>
      <c r="B60" s="52"/>
      <c r="C60" s="52"/>
      <c r="D60" s="52"/>
      <c r="E60" s="52"/>
      <c r="F60" s="53"/>
      <c r="G60" s="54"/>
      <c r="H60" s="54"/>
      <c r="I60" s="54"/>
      <c r="J60" s="55"/>
    </row>
    <row r="61" spans="1:10" ht="15.75" customHeight="1" thickBot="1">
      <c r="A61" s="50"/>
      <c r="B61" s="262" t="s">
        <v>85</v>
      </c>
      <c r="C61" s="266"/>
      <c r="D61" s="159"/>
      <c r="E61" s="159"/>
      <c r="F61" s="57"/>
      <c r="G61" s="58"/>
      <c r="H61" s="59"/>
      <c r="I61" s="59"/>
      <c r="J61" s="55"/>
    </row>
    <row r="62" spans="1:10" ht="14.5" thickBot="1">
      <c r="A62" s="50"/>
      <c r="B62" s="260"/>
      <c r="C62" s="261"/>
      <c r="D62" s="261"/>
      <c r="E62" s="60"/>
      <c r="F62" s="61" t="s">
        <v>80</v>
      </c>
      <c r="G62" s="62" t="s">
        <v>81</v>
      </c>
      <c r="H62" s="63" t="s">
        <v>82</v>
      </c>
      <c r="I62" s="63" t="s">
        <v>141</v>
      </c>
      <c r="J62" s="55"/>
    </row>
    <row r="63" spans="1:10" ht="14.5" thickBot="1">
      <c r="A63" s="50"/>
      <c r="B63" s="262" t="s">
        <v>84</v>
      </c>
      <c r="C63" s="263"/>
      <c r="D63" s="79" t="s">
        <v>86</v>
      </c>
      <c r="E63" s="65" t="s">
        <v>79</v>
      </c>
      <c r="F63" s="80"/>
      <c r="G63" s="74"/>
      <c r="H63" s="75"/>
      <c r="I63" s="68"/>
      <c r="J63" s="55"/>
    </row>
    <row r="64" spans="1:10">
      <c r="A64" s="50"/>
      <c r="B64" s="264"/>
      <c r="C64" s="265"/>
      <c r="D64" s="112"/>
      <c r="E64" s="117"/>
      <c r="F64" s="118">
        <v>0</v>
      </c>
      <c r="G64" s="119">
        <v>0</v>
      </c>
      <c r="H64" s="8">
        <f t="shared" ref="H64:H83" si="2">F64-G64</f>
        <v>0</v>
      </c>
      <c r="I64" s="110"/>
      <c r="J64" s="55"/>
    </row>
    <row r="65" spans="1:10">
      <c r="A65" s="50"/>
      <c r="B65" s="256" t="s">
        <v>1</v>
      </c>
      <c r="C65" s="257"/>
      <c r="D65" s="112"/>
      <c r="E65" s="117"/>
      <c r="F65" s="118">
        <v>0</v>
      </c>
      <c r="G65" s="119">
        <v>0</v>
      </c>
      <c r="H65" s="8">
        <f t="shared" si="2"/>
        <v>0</v>
      </c>
      <c r="I65" s="110"/>
      <c r="J65" s="55"/>
    </row>
    <row r="66" spans="1:10">
      <c r="A66" s="50"/>
      <c r="B66" s="256" t="s">
        <v>1</v>
      </c>
      <c r="C66" s="257"/>
      <c r="D66" s="112"/>
      <c r="E66" s="117"/>
      <c r="F66" s="118">
        <v>0</v>
      </c>
      <c r="G66" s="119">
        <v>0</v>
      </c>
      <c r="H66" s="8">
        <f t="shared" si="2"/>
        <v>0</v>
      </c>
      <c r="I66" s="110"/>
      <c r="J66" s="55"/>
    </row>
    <row r="67" spans="1:10">
      <c r="A67" s="50"/>
      <c r="B67" s="256" t="s">
        <v>1</v>
      </c>
      <c r="C67" s="257"/>
      <c r="D67" s="112"/>
      <c r="E67" s="117"/>
      <c r="F67" s="118">
        <v>0</v>
      </c>
      <c r="G67" s="119">
        <v>0</v>
      </c>
      <c r="H67" s="8">
        <f t="shared" si="2"/>
        <v>0</v>
      </c>
      <c r="I67" s="110"/>
      <c r="J67" s="55"/>
    </row>
    <row r="68" spans="1:10">
      <c r="A68" s="50"/>
      <c r="B68" s="256" t="s">
        <v>1</v>
      </c>
      <c r="C68" s="257"/>
      <c r="D68" s="112"/>
      <c r="E68" s="117"/>
      <c r="F68" s="118">
        <v>0</v>
      </c>
      <c r="G68" s="119">
        <v>0</v>
      </c>
      <c r="H68" s="8">
        <f t="shared" si="2"/>
        <v>0</v>
      </c>
      <c r="I68" s="110"/>
      <c r="J68" s="55"/>
    </row>
    <row r="69" spans="1:10">
      <c r="A69" s="50"/>
      <c r="B69" s="256" t="s">
        <v>1</v>
      </c>
      <c r="C69" s="257"/>
      <c r="D69" s="114"/>
      <c r="E69" s="120"/>
      <c r="F69" s="121">
        <v>0</v>
      </c>
      <c r="G69" s="122">
        <v>0</v>
      </c>
      <c r="H69" s="8">
        <f t="shared" si="2"/>
        <v>0</v>
      </c>
      <c r="I69" s="110"/>
      <c r="J69" s="55"/>
    </row>
    <row r="70" spans="1:10">
      <c r="A70" s="50"/>
      <c r="B70" s="256" t="s">
        <v>1</v>
      </c>
      <c r="C70" s="257"/>
      <c r="D70" s="112"/>
      <c r="E70" s="117"/>
      <c r="F70" s="118">
        <v>0</v>
      </c>
      <c r="G70" s="119">
        <v>0</v>
      </c>
      <c r="H70" s="8">
        <f t="shared" si="2"/>
        <v>0</v>
      </c>
      <c r="I70" s="110"/>
      <c r="J70" s="55"/>
    </row>
    <row r="71" spans="1:10">
      <c r="A71" s="50"/>
      <c r="B71" s="256" t="s">
        <v>1</v>
      </c>
      <c r="C71" s="257"/>
      <c r="D71" s="112"/>
      <c r="E71" s="117"/>
      <c r="F71" s="118">
        <v>0</v>
      </c>
      <c r="G71" s="119">
        <v>0</v>
      </c>
      <c r="H71" s="8">
        <f t="shared" si="2"/>
        <v>0</v>
      </c>
      <c r="I71" s="110"/>
      <c r="J71" s="55"/>
    </row>
    <row r="72" spans="1:10">
      <c r="A72" s="50"/>
      <c r="B72" s="256" t="s">
        <v>1</v>
      </c>
      <c r="C72" s="257"/>
      <c r="D72" s="112"/>
      <c r="E72" s="117"/>
      <c r="F72" s="118">
        <v>0</v>
      </c>
      <c r="G72" s="119">
        <v>0</v>
      </c>
      <c r="H72" s="8">
        <f t="shared" si="2"/>
        <v>0</v>
      </c>
      <c r="I72" s="110"/>
      <c r="J72" s="55"/>
    </row>
    <row r="73" spans="1:10">
      <c r="A73" s="50"/>
      <c r="B73" s="256" t="s">
        <v>1</v>
      </c>
      <c r="C73" s="257"/>
      <c r="D73" s="114"/>
      <c r="E73" s="120"/>
      <c r="F73" s="121">
        <v>0</v>
      </c>
      <c r="G73" s="122">
        <v>0</v>
      </c>
      <c r="H73" s="8">
        <f t="shared" si="2"/>
        <v>0</v>
      </c>
      <c r="I73" s="110"/>
      <c r="J73" s="55"/>
    </row>
    <row r="74" spans="1:10">
      <c r="A74" s="50"/>
      <c r="B74" s="256" t="s">
        <v>1</v>
      </c>
      <c r="C74" s="257"/>
      <c r="D74" s="112"/>
      <c r="E74" s="117"/>
      <c r="F74" s="118">
        <v>0</v>
      </c>
      <c r="G74" s="119">
        <v>0</v>
      </c>
      <c r="H74" s="8">
        <f t="shared" si="2"/>
        <v>0</v>
      </c>
      <c r="I74" s="110"/>
      <c r="J74" s="55"/>
    </row>
    <row r="75" spans="1:10">
      <c r="A75" s="50"/>
      <c r="B75" s="256" t="s">
        <v>1</v>
      </c>
      <c r="C75" s="257"/>
      <c r="D75" s="112"/>
      <c r="E75" s="117"/>
      <c r="F75" s="118">
        <v>0</v>
      </c>
      <c r="G75" s="119">
        <v>0</v>
      </c>
      <c r="H75" s="8">
        <f t="shared" si="2"/>
        <v>0</v>
      </c>
      <c r="I75" s="110"/>
      <c r="J75" s="55"/>
    </row>
    <row r="76" spans="1:10">
      <c r="A76" s="50"/>
      <c r="B76" s="256" t="s">
        <v>1</v>
      </c>
      <c r="C76" s="257"/>
      <c r="D76" s="112"/>
      <c r="E76" s="117"/>
      <c r="F76" s="118">
        <v>0</v>
      </c>
      <c r="G76" s="119">
        <v>0</v>
      </c>
      <c r="H76" s="8">
        <f t="shared" si="2"/>
        <v>0</v>
      </c>
      <c r="I76" s="110"/>
      <c r="J76" s="55"/>
    </row>
    <row r="77" spans="1:10">
      <c r="A77" s="50"/>
      <c r="B77" s="256" t="s">
        <v>1</v>
      </c>
      <c r="C77" s="257"/>
      <c r="D77" s="112"/>
      <c r="E77" s="117"/>
      <c r="F77" s="118">
        <v>0</v>
      </c>
      <c r="G77" s="119">
        <v>0</v>
      </c>
      <c r="H77" s="8">
        <f t="shared" si="2"/>
        <v>0</v>
      </c>
      <c r="I77" s="110"/>
      <c r="J77" s="55"/>
    </row>
    <row r="78" spans="1:10">
      <c r="A78" s="50"/>
      <c r="B78" s="256" t="s">
        <v>1</v>
      </c>
      <c r="C78" s="257"/>
      <c r="D78" s="112"/>
      <c r="E78" s="117"/>
      <c r="F78" s="118">
        <v>0</v>
      </c>
      <c r="G78" s="119">
        <v>0</v>
      </c>
      <c r="H78" s="8">
        <f t="shared" si="2"/>
        <v>0</v>
      </c>
      <c r="I78" s="110"/>
      <c r="J78" s="55"/>
    </row>
    <row r="79" spans="1:10">
      <c r="A79" s="50"/>
      <c r="B79" s="256" t="s">
        <v>1</v>
      </c>
      <c r="C79" s="257"/>
      <c r="D79" s="114"/>
      <c r="E79" s="120"/>
      <c r="F79" s="121">
        <v>0</v>
      </c>
      <c r="G79" s="122">
        <v>0</v>
      </c>
      <c r="H79" s="8">
        <f t="shared" si="2"/>
        <v>0</v>
      </c>
      <c r="I79" s="110"/>
      <c r="J79" s="55"/>
    </row>
    <row r="80" spans="1:10">
      <c r="A80" s="50"/>
      <c r="B80" s="256" t="s">
        <v>1</v>
      </c>
      <c r="C80" s="257"/>
      <c r="D80" s="112"/>
      <c r="E80" s="117"/>
      <c r="F80" s="118">
        <v>0</v>
      </c>
      <c r="G80" s="119">
        <v>0</v>
      </c>
      <c r="H80" s="8">
        <f t="shared" si="2"/>
        <v>0</v>
      </c>
      <c r="I80" s="110"/>
      <c r="J80" s="55"/>
    </row>
    <row r="81" spans="1:10">
      <c r="A81" s="50"/>
      <c r="B81" s="256" t="s">
        <v>1</v>
      </c>
      <c r="C81" s="257"/>
      <c r="D81" s="112"/>
      <c r="E81" s="117"/>
      <c r="F81" s="118">
        <v>0</v>
      </c>
      <c r="G81" s="119">
        <v>0</v>
      </c>
      <c r="H81" s="8">
        <f t="shared" si="2"/>
        <v>0</v>
      </c>
      <c r="I81" s="110"/>
      <c r="J81" s="55"/>
    </row>
    <row r="82" spans="1:10">
      <c r="A82" s="50"/>
      <c r="B82" s="256" t="s">
        <v>1</v>
      </c>
      <c r="C82" s="257"/>
      <c r="D82" s="112"/>
      <c r="E82" s="117"/>
      <c r="F82" s="118">
        <v>0</v>
      </c>
      <c r="G82" s="119">
        <v>0</v>
      </c>
      <c r="H82" s="8">
        <f t="shared" si="2"/>
        <v>0</v>
      </c>
      <c r="I82" s="110"/>
      <c r="J82" s="55"/>
    </row>
    <row r="83" spans="1:10" ht="14.5" thickBot="1">
      <c r="A83" s="50"/>
      <c r="B83" s="231" t="s">
        <v>1</v>
      </c>
      <c r="C83" s="232"/>
      <c r="D83" s="114"/>
      <c r="E83" s="120"/>
      <c r="F83" s="121">
        <v>0</v>
      </c>
      <c r="G83" s="122">
        <v>0</v>
      </c>
      <c r="H83" s="8">
        <f t="shared" si="2"/>
        <v>0</v>
      </c>
      <c r="I83" s="110"/>
      <c r="J83" s="55"/>
    </row>
    <row r="84" spans="1:10" ht="14.5" thickBot="1">
      <c r="A84" s="50"/>
      <c r="B84" s="233"/>
      <c r="C84" s="234"/>
      <c r="D84" s="158"/>
      <c r="E84" s="81"/>
      <c r="F84" s="14">
        <f>SUM(F64:F83)</f>
        <v>0</v>
      </c>
      <c r="G84" s="15">
        <f>SUM(G64:G83)</f>
        <v>0</v>
      </c>
      <c r="H84" s="16">
        <f>SUM(H64:H83)</f>
        <v>0</v>
      </c>
      <c r="I84" s="16"/>
      <c r="J84" s="55"/>
    </row>
    <row r="85" spans="1:10" ht="14.5" thickBot="1">
      <c r="A85" s="50"/>
      <c r="B85" s="52"/>
      <c r="C85" s="52"/>
      <c r="D85" s="52"/>
      <c r="E85" s="52"/>
      <c r="F85" s="53"/>
      <c r="G85" s="54"/>
      <c r="H85" s="54"/>
      <c r="I85" s="54"/>
      <c r="J85" s="55"/>
    </row>
    <row r="86" spans="1:10" ht="14.5" thickBot="1">
      <c r="A86" s="50"/>
      <c r="B86" s="52"/>
      <c r="C86" s="52"/>
      <c r="D86" s="82" t="s">
        <v>87</v>
      </c>
      <c r="E86" s="57"/>
      <c r="F86" s="17">
        <f>F37+F58+F84</f>
        <v>0</v>
      </c>
      <c r="G86" s="83"/>
      <c r="H86" s="83"/>
      <c r="I86" s="83"/>
      <c r="J86" s="55"/>
    </row>
    <row r="87" spans="1:10" ht="14.5" thickBot="1">
      <c r="A87" s="50"/>
      <c r="B87" s="52"/>
      <c r="C87" s="52"/>
      <c r="D87" s="53"/>
      <c r="E87" s="53"/>
      <c r="F87" s="53"/>
      <c r="G87" s="83"/>
      <c r="H87" s="83"/>
      <c r="I87" s="83"/>
      <c r="J87" s="55"/>
    </row>
    <row r="88" spans="1:10" ht="14.5" thickBot="1">
      <c r="A88" s="50"/>
      <c r="B88" s="52"/>
      <c r="C88" s="52"/>
      <c r="D88" s="82" t="s">
        <v>88</v>
      </c>
      <c r="E88" s="57"/>
      <c r="F88" s="57"/>
      <c r="G88" s="18">
        <f>G37+G58+G84</f>
        <v>0</v>
      </c>
      <c r="H88" s="83"/>
      <c r="I88" s="83"/>
      <c r="J88" s="55"/>
    </row>
    <row r="89" spans="1:10" ht="14.5" thickBot="1">
      <c r="A89" s="50"/>
      <c r="B89" s="52"/>
      <c r="C89" s="52"/>
      <c r="D89" s="53"/>
      <c r="E89" s="53"/>
      <c r="F89" s="53"/>
      <c r="G89" s="83"/>
      <c r="H89" s="83"/>
      <c r="I89" s="83"/>
      <c r="J89" s="55"/>
    </row>
    <row r="90" spans="1:10" ht="14.5" thickBot="1">
      <c r="A90" s="50"/>
      <c r="B90" s="52"/>
      <c r="C90" s="52"/>
      <c r="D90" s="84" t="s">
        <v>89</v>
      </c>
      <c r="E90" s="85"/>
      <c r="F90" s="85"/>
      <c r="G90" s="86"/>
      <c r="H90" s="19">
        <f>H37+H58+H84</f>
        <v>0</v>
      </c>
      <c r="I90" s="83"/>
      <c r="J90" s="55"/>
    </row>
    <row r="91" spans="1:10" ht="14.5" thickBot="1">
      <c r="A91" s="50"/>
      <c r="B91" s="52"/>
      <c r="C91" s="52"/>
      <c r="D91" s="52"/>
      <c r="E91" s="52"/>
      <c r="F91" s="53"/>
      <c r="G91" s="54"/>
      <c r="H91" s="54"/>
      <c r="I91" s="83"/>
      <c r="J91" s="55"/>
    </row>
    <row r="92" spans="1:10" ht="15" customHeight="1">
      <c r="A92" s="50"/>
      <c r="B92" s="52"/>
      <c r="C92" s="235" t="s">
        <v>90</v>
      </c>
      <c r="D92" s="236"/>
      <c r="E92" s="236"/>
      <c r="F92" s="236"/>
      <c r="G92" s="236"/>
      <c r="H92" s="237"/>
      <c r="I92" s="83"/>
      <c r="J92" s="55"/>
    </row>
    <row r="93" spans="1:10" ht="12.75" customHeight="1">
      <c r="A93" s="50"/>
      <c r="B93" s="52"/>
      <c r="C93" s="238"/>
      <c r="D93" s="239"/>
      <c r="E93" s="239"/>
      <c r="F93" s="239"/>
      <c r="G93" s="239"/>
      <c r="H93" s="240"/>
      <c r="I93" s="83"/>
      <c r="J93" s="55"/>
    </row>
    <row r="94" spans="1:10" ht="12.75" customHeight="1">
      <c r="A94" s="50"/>
      <c r="B94" s="52"/>
      <c r="C94" s="238"/>
      <c r="D94" s="239"/>
      <c r="E94" s="239"/>
      <c r="F94" s="239"/>
      <c r="G94" s="239"/>
      <c r="H94" s="240"/>
      <c r="I94" s="83"/>
      <c r="J94" s="55"/>
    </row>
    <row r="95" spans="1:10" ht="12.75" customHeight="1">
      <c r="A95" s="50"/>
      <c r="B95" s="52"/>
      <c r="C95" s="238"/>
      <c r="D95" s="239"/>
      <c r="E95" s="239"/>
      <c r="F95" s="239"/>
      <c r="G95" s="239"/>
      <c r="H95" s="240"/>
      <c r="I95" s="83"/>
      <c r="J95" s="55"/>
    </row>
    <row r="96" spans="1:10" ht="13.5" customHeight="1" thickBot="1">
      <c r="A96" s="50"/>
      <c r="B96" s="52"/>
      <c r="C96" s="241"/>
      <c r="D96" s="242"/>
      <c r="E96" s="242"/>
      <c r="F96" s="242"/>
      <c r="G96" s="242"/>
      <c r="H96" s="243"/>
      <c r="I96" s="83"/>
      <c r="J96" s="55"/>
    </row>
    <row r="97" spans="1:10" ht="14.5" thickBot="1">
      <c r="A97" s="50"/>
      <c r="B97" s="52"/>
      <c r="C97" s="87"/>
      <c r="D97" s="87"/>
      <c r="E97" s="87"/>
      <c r="F97" s="83"/>
      <c r="G97" s="87"/>
      <c r="H97" s="87"/>
      <c r="I97" s="83"/>
      <c r="J97" s="55"/>
    </row>
    <row r="98" spans="1:10" ht="14.5" thickBot="1">
      <c r="A98" s="50"/>
      <c r="B98" s="52"/>
      <c r="C98" s="168" t="s">
        <v>125</v>
      </c>
      <c r="D98" s="169"/>
      <c r="E98" s="170"/>
      <c r="F98" s="171"/>
      <c r="G98" s="170"/>
      <c r="H98" s="172"/>
      <c r="I98" s="83"/>
      <c r="J98" s="55"/>
    </row>
    <row r="99" spans="1:10">
      <c r="A99" s="50"/>
      <c r="B99" s="52"/>
      <c r="C99" s="173"/>
      <c r="D99" s="244"/>
      <c r="E99" s="245"/>
      <c r="F99" s="245"/>
      <c r="G99" s="246"/>
      <c r="H99" s="174"/>
      <c r="I99" s="83"/>
      <c r="J99" s="55"/>
    </row>
    <row r="100" spans="1:10">
      <c r="A100" s="50"/>
      <c r="B100" s="52"/>
      <c r="C100" s="173"/>
      <c r="D100" s="247"/>
      <c r="E100" s="248"/>
      <c r="F100" s="248"/>
      <c r="G100" s="249"/>
      <c r="H100" s="174"/>
      <c r="I100" s="83"/>
      <c r="J100" s="55"/>
    </row>
    <row r="101" spans="1:10" ht="14.5" thickBot="1">
      <c r="A101" s="50"/>
      <c r="B101" s="52"/>
      <c r="C101" s="175"/>
      <c r="D101" s="250"/>
      <c r="E101" s="251"/>
      <c r="F101" s="251"/>
      <c r="G101" s="252"/>
      <c r="H101" s="174"/>
      <c r="I101" s="83"/>
      <c r="J101" s="55"/>
    </row>
    <row r="102" spans="1:10">
      <c r="A102" s="50"/>
      <c r="B102" s="52"/>
      <c r="C102" s="176" t="s">
        <v>91</v>
      </c>
      <c r="D102" s="253"/>
      <c r="E102" s="253"/>
      <c r="F102" s="253"/>
      <c r="G102" s="253"/>
      <c r="H102" s="254"/>
      <c r="I102" s="83"/>
      <c r="J102" s="55"/>
    </row>
    <row r="103" spans="1:10">
      <c r="A103" s="50"/>
      <c r="B103" s="52"/>
      <c r="C103" s="176" t="s">
        <v>92</v>
      </c>
      <c r="D103" s="255"/>
      <c r="E103" s="255"/>
      <c r="F103" s="255"/>
      <c r="G103" s="255"/>
      <c r="H103" s="177"/>
      <c r="I103" s="83"/>
      <c r="J103" s="55"/>
    </row>
    <row r="104" spans="1:10">
      <c r="A104" s="50"/>
      <c r="B104" s="52"/>
      <c r="C104" s="176" t="s">
        <v>93</v>
      </c>
      <c r="D104" s="255"/>
      <c r="E104" s="255"/>
      <c r="F104" s="255"/>
      <c r="G104" s="255"/>
      <c r="H104" s="177"/>
      <c r="I104" s="83"/>
      <c r="J104" s="55"/>
    </row>
    <row r="105" spans="1:10">
      <c r="A105" s="50"/>
      <c r="B105" s="52"/>
      <c r="C105" s="176" t="s">
        <v>2</v>
      </c>
      <c r="D105" s="255"/>
      <c r="E105" s="255"/>
      <c r="F105" s="255"/>
      <c r="G105" s="255"/>
      <c r="H105" s="177"/>
      <c r="I105" s="83"/>
      <c r="J105" s="55"/>
    </row>
    <row r="106" spans="1:10">
      <c r="A106" s="50"/>
      <c r="B106" s="52"/>
      <c r="C106" s="176" t="s">
        <v>94</v>
      </c>
      <c r="D106" s="255"/>
      <c r="E106" s="255"/>
      <c r="F106" s="255"/>
      <c r="G106" s="255"/>
      <c r="H106" s="177"/>
      <c r="I106" s="83"/>
      <c r="J106" s="55"/>
    </row>
    <row r="107" spans="1:10" ht="5.25" customHeight="1" thickBot="1">
      <c r="A107" s="50"/>
      <c r="B107" s="52"/>
      <c r="C107" s="178"/>
      <c r="D107" s="179"/>
      <c r="E107" s="179"/>
      <c r="F107" s="179"/>
      <c r="G107" s="179"/>
      <c r="H107" s="180"/>
      <c r="I107" s="83"/>
      <c r="J107" s="55"/>
    </row>
    <row r="108" spans="1:10" ht="14.5" thickBot="1">
      <c r="A108" s="88"/>
      <c r="B108" s="89"/>
      <c r="C108" s="89"/>
      <c r="D108" s="89"/>
      <c r="E108" s="89"/>
      <c r="F108" s="90"/>
      <c r="G108" s="181"/>
      <c r="H108" s="181"/>
      <c r="I108" s="181"/>
      <c r="J108" s="91"/>
    </row>
    <row r="109" spans="1:10" ht="14.25" hidden="1" customHeight="1"/>
    <row r="110" spans="1:10" ht="14.25" hidden="1" customHeight="1"/>
    <row r="111" spans="1:10" ht="14.25" hidden="1" customHeight="1"/>
  </sheetData>
  <sheetProtection algorithmName="SHA-512" hashValue="W+WY7N2kR26QSfTEbiVkEa+E8xbRlTqk0ZBjxl1iL4wxTilLBSFBSmmKeGk4pXtAl4eXuOOFGK9J1VonN0/ZoQ==" saltValue="FWF2tylFQ3lHrjM7XlPUgw==" spinCount="100000" sheet="1" objects="1" scenarios="1"/>
  <mergeCells count="82">
    <mergeCell ref="B16:C16"/>
    <mergeCell ref="B4:E4"/>
    <mergeCell ref="B5:D5"/>
    <mergeCell ref="B7:C7"/>
    <mergeCell ref="B8:C8"/>
    <mergeCell ref="B9:C9"/>
    <mergeCell ref="B10:C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 ref="B43:C43"/>
    <mergeCell ref="B29:C29"/>
    <mergeCell ref="B30:C30"/>
    <mergeCell ref="B31:C31"/>
    <mergeCell ref="B32:C32"/>
    <mergeCell ref="B33:C33"/>
    <mergeCell ref="B34:C34"/>
    <mergeCell ref="B35:C35"/>
    <mergeCell ref="B36:C36"/>
    <mergeCell ref="B41:D41"/>
    <mergeCell ref="B42:C42"/>
    <mergeCell ref="B40:C40"/>
    <mergeCell ref="B55:C55"/>
    <mergeCell ref="B44:C44"/>
    <mergeCell ref="B45:C45"/>
    <mergeCell ref="B46:C46"/>
    <mergeCell ref="B47:C47"/>
    <mergeCell ref="B48:C48"/>
    <mergeCell ref="B49:C49"/>
    <mergeCell ref="B50:C50"/>
    <mergeCell ref="B51:C51"/>
    <mergeCell ref="B52:C52"/>
    <mergeCell ref="B53:C53"/>
    <mergeCell ref="B54:C54"/>
    <mergeCell ref="B70:C70"/>
    <mergeCell ref="B56:C56"/>
    <mergeCell ref="B57:C57"/>
    <mergeCell ref="B62:D62"/>
    <mergeCell ref="B63:C63"/>
    <mergeCell ref="B64:C64"/>
    <mergeCell ref="B65:C65"/>
    <mergeCell ref="B66:C66"/>
    <mergeCell ref="B67:C67"/>
    <mergeCell ref="B68:C68"/>
    <mergeCell ref="B69:C69"/>
    <mergeCell ref="B61:C61"/>
    <mergeCell ref="B82:C82"/>
    <mergeCell ref="B71:C71"/>
    <mergeCell ref="B72:C72"/>
    <mergeCell ref="B73:C73"/>
    <mergeCell ref="B74:C74"/>
    <mergeCell ref="B75:C75"/>
    <mergeCell ref="B76:C76"/>
    <mergeCell ref="B77:C77"/>
    <mergeCell ref="B78:C78"/>
    <mergeCell ref="B79:C79"/>
    <mergeCell ref="B80:C80"/>
    <mergeCell ref="B81:C81"/>
    <mergeCell ref="D102:H102"/>
    <mergeCell ref="D103:G103"/>
    <mergeCell ref="D104:G104"/>
    <mergeCell ref="D105:G105"/>
    <mergeCell ref="D106:G106"/>
    <mergeCell ref="B83:C83"/>
    <mergeCell ref="B84:C84"/>
    <mergeCell ref="C92:H92"/>
    <mergeCell ref="C93:H96"/>
    <mergeCell ref="D99:G101"/>
  </mergeCells>
  <dataValidations count="1">
    <dataValidation type="list" allowBlank="1" showInputMessage="1" showErrorMessage="1" sqref="D64:D83" xr:uid="{00000000-0002-0000-0200-000003000000}">
      <formula1>Costs</formula1>
    </dataValidation>
  </dataValidations>
  <pageMargins left="0.7" right="0.7" top="0.75" bottom="0.75" header="0.3" footer="0.3"/>
  <pageSetup paperSize="9" scale="35" fitToHeight="0" orientation="portrait"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6B18354-9AD4-402D-A38C-2D27D33A8572}">
          <x14:formula1>
            <xm:f>hulpsheets!$F$1:$F$2</xm:f>
          </x14:formula1>
          <xm:sqref>I7:I36 I43:I57 I64:I83</xm:sqref>
        </x14:dataValidation>
        <x14:dataValidation type="list" allowBlank="1" showInputMessage="1" showErrorMessage="1" xr:uid="{A248ED6E-6F6C-47AF-B8BA-A4A23F79F1E2}">
          <x14:formula1>
            <xm:f>Deelnemerslijst!$B$5:$B$19</xm:f>
          </x14:formula1>
          <xm:sqref>E64:E83 E7:E36 E43:E57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dimension ref="A1:O110"/>
  <sheetViews>
    <sheetView workbookViewId="0">
      <selection activeCell="E39" sqref="E39"/>
    </sheetView>
  </sheetViews>
  <sheetFormatPr defaultRowHeight="12.5"/>
  <cols>
    <col min="1" max="1" width="16.453125" bestFit="1" customWidth="1"/>
    <col min="2" max="2" width="12.81640625" bestFit="1" customWidth="1"/>
    <col min="3" max="3" width="16.54296875" bestFit="1" customWidth="1"/>
    <col min="4" max="4" width="17.81640625" bestFit="1" customWidth="1"/>
    <col min="5" max="5" width="14.26953125" bestFit="1" customWidth="1"/>
    <col min="6" max="6" width="11.26953125" bestFit="1" customWidth="1"/>
    <col min="9" max="9" width="15.453125" bestFit="1" customWidth="1"/>
    <col min="10" max="10" width="13.54296875" customWidth="1"/>
    <col min="11" max="11" width="11.26953125" bestFit="1" customWidth="1"/>
    <col min="13" max="14" width="11.26953125" bestFit="1" customWidth="1"/>
  </cols>
  <sheetData>
    <row r="1" spans="1:15" ht="14.5">
      <c r="A1" t="s">
        <v>3</v>
      </c>
      <c r="C1" t="s">
        <v>5</v>
      </c>
      <c r="D1" t="s">
        <v>5</v>
      </c>
      <c r="E1" s="277" t="s">
        <v>7</v>
      </c>
      <c r="F1" t="s">
        <v>142</v>
      </c>
      <c r="H1" t="s">
        <v>52</v>
      </c>
      <c r="J1" s="20" t="s">
        <v>37</v>
      </c>
    </row>
    <row r="2" spans="1:15">
      <c r="A2" t="s">
        <v>4</v>
      </c>
      <c r="C2" t="s">
        <v>8</v>
      </c>
      <c r="D2" t="s">
        <v>9</v>
      </c>
      <c r="E2" s="277"/>
      <c r="F2" t="s">
        <v>143</v>
      </c>
      <c r="H2" t="s">
        <v>51</v>
      </c>
      <c r="J2" t="s">
        <v>38</v>
      </c>
    </row>
    <row r="3" spans="1:15" ht="14.5">
      <c r="A3" t="s">
        <v>36</v>
      </c>
      <c r="C3" t="s">
        <v>6</v>
      </c>
      <c r="D3" t="s">
        <v>14</v>
      </c>
      <c r="H3" t="s">
        <v>50</v>
      </c>
      <c r="J3" s="20" t="s">
        <v>12</v>
      </c>
    </row>
    <row r="4" spans="1:15" ht="14.5">
      <c r="C4" t="s">
        <v>14</v>
      </c>
      <c r="D4" t="s">
        <v>15</v>
      </c>
      <c r="H4" t="s">
        <v>49</v>
      </c>
      <c r="J4" s="20" t="s">
        <v>53</v>
      </c>
    </row>
    <row r="5" spans="1:15" ht="14.5">
      <c r="C5" t="s">
        <v>15</v>
      </c>
      <c r="D5" t="s">
        <v>16</v>
      </c>
      <c r="H5" t="s">
        <v>48</v>
      </c>
      <c r="J5" s="20" t="s">
        <v>39</v>
      </c>
    </row>
    <row r="6" spans="1:15" ht="14.5">
      <c r="C6" t="s">
        <v>16</v>
      </c>
      <c r="H6" t="s">
        <v>47</v>
      </c>
      <c r="J6" s="20" t="s">
        <v>13</v>
      </c>
    </row>
    <row r="7" spans="1:15" ht="14.5">
      <c r="H7" t="s">
        <v>46</v>
      </c>
      <c r="J7" s="20" t="s">
        <v>54</v>
      </c>
    </row>
    <row r="8" spans="1:15" ht="14.5">
      <c r="H8" t="s">
        <v>45</v>
      </c>
      <c r="J8" s="20" t="s">
        <v>40</v>
      </c>
    </row>
    <row r="9" spans="1:15" ht="14.5">
      <c r="H9" t="s">
        <v>44</v>
      </c>
      <c r="J9" s="20" t="s">
        <v>41</v>
      </c>
    </row>
    <row r="10" spans="1:15">
      <c r="H10" t="s">
        <v>43</v>
      </c>
    </row>
    <row r="11" spans="1:15">
      <c r="H11" t="s">
        <v>42</v>
      </c>
    </row>
    <row r="13" spans="1:15" ht="13">
      <c r="A13" t="s">
        <v>4</v>
      </c>
      <c r="B13" s="93" t="s">
        <v>126</v>
      </c>
      <c r="H13" t="s">
        <v>3</v>
      </c>
      <c r="I13" s="93" t="s">
        <v>127</v>
      </c>
    </row>
    <row r="14" spans="1:15">
      <c r="A14" t="s">
        <v>10</v>
      </c>
      <c r="B14" t="s">
        <v>5</v>
      </c>
      <c r="C14" t="s">
        <v>9</v>
      </c>
      <c r="D14" t="s">
        <v>14</v>
      </c>
      <c r="E14" t="s">
        <v>15</v>
      </c>
      <c r="F14" t="s">
        <v>16</v>
      </c>
      <c r="H14" t="s">
        <v>10</v>
      </c>
      <c r="I14" t="s">
        <v>5</v>
      </c>
      <c r="J14" t="s">
        <v>8</v>
      </c>
      <c r="K14" t="s">
        <v>6</v>
      </c>
      <c r="L14" t="s">
        <v>14</v>
      </c>
      <c r="M14" t="s">
        <v>15</v>
      </c>
      <c r="N14" t="s">
        <v>16</v>
      </c>
    </row>
    <row r="15" spans="1:15">
      <c r="A15">
        <v>1</v>
      </c>
      <c r="B15" s="94">
        <v>4120</v>
      </c>
      <c r="C15" s="94">
        <v>6443</v>
      </c>
      <c r="D15" s="94">
        <v>4799</v>
      </c>
      <c r="E15" s="94">
        <v>5767</v>
      </c>
      <c r="F15" s="94">
        <v>6902</v>
      </c>
      <c r="H15">
        <v>1</v>
      </c>
      <c r="I15" s="95">
        <v>4265</v>
      </c>
      <c r="J15" s="95">
        <v>7085</v>
      </c>
      <c r="K15" s="95">
        <v>5921</v>
      </c>
      <c r="L15" s="96">
        <v>4940</v>
      </c>
      <c r="M15" s="95">
        <v>5921</v>
      </c>
      <c r="N15" s="95">
        <v>7085</v>
      </c>
      <c r="O15" s="21"/>
    </row>
    <row r="16" spans="1:15">
      <c r="A16">
        <v>2</v>
      </c>
      <c r="B16" s="94">
        <v>8239</v>
      </c>
      <c r="C16" s="94">
        <v>12886</v>
      </c>
      <c r="D16" s="94">
        <v>9598</v>
      </c>
      <c r="E16" s="94">
        <v>11533</v>
      </c>
      <c r="F16" s="94">
        <v>13803</v>
      </c>
      <c r="G16" s="21"/>
      <c r="H16">
        <v>2</v>
      </c>
      <c r="I16" s="97">
        <v>8531</v>
      </c>
      <c r="J16" s="97">
        <v>14170</v>
      </c>
      <c r="K16" s="98">
        <v>11841</v>
      </c>
      <c r="L16" s="99">
        <v>9880</v>
      </c>
      <c r="M16" s="98">
        <v>11841</v>
      </c>
      <c r="N16" s="97">
        <v>14170</v>
      </c>
      <c r="O16" s="21"/>
    </row>
    <row r="17" spans="1:15">
      <c r="A17">
        <v>3</v>
      </c>
      <c r="B17" s="94">
        <v>12359</v>
      </c>
      <c r="C17" s="94">
        <v>19238</v>
      </c>
      <c r="D17" s="94">
        <v>14397</v>
      </c>
      <c r="E17" s="94">
        <v>17300</v>
      </c>
      <c r="F17" s="94">
        <v>20705</v>
      </c>
      <c r="G17" s="21"/>
      <c r="H17">
        <v>3</v>
      </c>
      <c r="I17" s="97">
        <v>12796</v>
      </c>
      <c r="J17" s="97">
        <v>21254</v>
      </c>
      <c r="K17" s="98">
        <v>17762</v>
      </c>
      <c r="L17" s="99">
        <v>14820</v>
      </c>
      <c r="M17" s="98">
        <v>17762</v>
      </c>
      <c r="N17" s="97">
        <v>21254</v>
      </c>
      <c r="O17" s="21"/>
    </row>
    <row r="18" spans="1:15">
      <c r="A18">
        <v>4</v>
      </c>
      <c r="B18" s="94">
        <v>16478</v>
      </c>
      <c r="C18" s="94">
        <v>25771</v>
      </c>
      <c r="D18" s="94">
        <v>19195</v>
      </c>
      <c r="E18" s="94">
        <v>23067</v>
      </c>
      <c r="F18" s="94">
        <v>27606</v>
      </c>
      <c r="G18" s="21"/>
      <c r="H18">
        <v>4</v>
      </c>
      <c r="I18" s="97">
        <v>17062</v>
      </c>
      <c r="J18" s="97">
        <v>28339</v>
      </c>
      <c r="K18" s="98">
        <v>23683</v>
      </c>
      <c r="L18" s="99">
        <v>19759</v>
      </c>
      <c r="M18" s="98">
        <v>23683</v>
      </c>
      <c r="N18" s="97">
        <v>28339</v>
      </c>
      <c r="O18" s="21"/>
    </row>
    <row r="19" spans="1:15">
      <c r="A19">
        <v>5</v>
      </c>
      <c r="B19" s="94">
        <v>20598</v>
      </c>
      <c r="C19" s="94">
        <v>32214</v>
      </c>
      <c r="D19" s="94">
        <v>23994</v>
      </c>
      <c r="E19" s="94">
        <v>28833</v>
      </c>
      <c r="F19" s="94">
        <v>34508</v>
      </c>
      <c r="G19" s="21"/>
      <c r="H19">
        <v>5</v>
      </c>
      <c r="I19" s="97">
        <v>21327</v>
      </c>
      <c r="J19" s="97">
        <v>35424</v>
      </c>
      <c r="K19" s="98">
        <v>29603</v>
      </c>
      <c r="L19" s="99">
        <v>24699</v>
      </c>
      <c r="M19" s="98">
        <v>29603</v>
      </c>
      <c r="N19" s="97">
        <v>35424</v>
      </c>
      <c r="O19" s="21"/>
    </row>
    <row r="20" spans="1:15">
      <c r="A20">
        <v>6</v>
      </c>
      <c r="B20" s="94">
        <v>24717</v>
      </c>
      <c r="C20" s="94">
        <v>38657</v>
      </c>
      <c r="D20" s="94">
        <v>28793</v>
      </c>
      <c r="E20" s="94">
        <v>34600</v>
      </c>
      <c r="F20" s="94">
        <v>41410</v>
      </c>
      <c r="G20" s="21"/>
      <c r="H20">
        <v>6</v>
      </c>
      <c r="I20" s="97">
        <v>25593</v>
      </c>
      <c r="J20" s="97">
        <v>42509</v>
      </c>
      <c r="K20" s="98">
        <v>35524</v>
      </c>
      <c r="L20" s="99">
        <v>29639</v>
      </c>
      <c r="M20" s="98">
        <v>35524</v>
      </c>
      <c r="N20" s="97">
        <v>42509</v>
      </c>
      <c r="O20" s="21"/>
    </row>
    <row r="21" spans="1:15">
      <c r="A21">
        <v>7</v>
      </c>
      <c r="B21" s="94">
        <v>28837</v>
      </c>
      <c r="C21" s="94">
        <v>45099</v>
      </c>
      <c r="D21" s="94">
        <v>33592</v>
      </c>
      <c r="E21" s="94">
        <v>40367</v>
      </c>
      <c r="F21" s="94">
        <v>48311</v>
      </c>
      <c r="G21" s="21"/>
      <c r="H21">
        <v>7</v>
      </c>
      <c r="I21" s="97">
        <v>29858</v>
      </c>
      <c r="J21" s="97">
        <v>49593</v>
      </c>
      <c r="K21" s="98">
        <v>41445</v>
      </c>
      <c r="L21" s="99">
        <v>34579</v>
      </c>
      <c r="M21" s="98">
        <v>41445</v>
      </c>
      <c r="N21" s="97">
        <v>49593</v>
      </c>
      <c r="O21" s="21"/>
    </row>
    <row r="22" spans="1:15">
      <c r="A22">
        <v>8</v>
      </c>
      <c r="B22" s="94">
        <v>32956</v>
      </c>
      <c r="C22" s="94">
        <v>51542</v>
      </c>
      <c r="D22" s="94">
        <v>38391</v>
      </c>
      <c r="E22" s="94">
        <v>46133</v>
      </c>
      <c r="F22" s="94">
        <v>55213</v>
      </c>
      <c r="G22" s="21"/>
      <c r="H22">
        <v>8</v>
      </c>
      <c r="I22" s="97">
        <v>34123</v>
      </c>
      <c r="J22" s="97">
        <v>56678</v>
      </c>
      <c r="K22" s="98">
        <v>47365</v>
      </c>
      <c r="L22" s="99">
        <v>39519</v>
      </c>
      <c r="M22" s="98">
        <v>47365</v>
      </c>
      <c r="N22" s="97">
        <v>56678</v>
      </c>
      <c r="O22" s="21"/>
    </row>
    <row r="23" spans="1:15">
      <c r="A23">
        <v>9</v>
      </c>
      <c r="B23" s="94">
        <v>37076</v>
      </c>
      <c r="C23" s="94">
        <v>57985</v>
      </c>
      <c r="D23" s="94">
        <v>43190</v>
      </c>
      <c r="E23" s="94">
        <v>51900</v>
      </c>
      <c r="F23" s="94">
        <v>62114</v>
      </c>
      <c r="G23" s="21"/>
      <c r="H23">
        <v>9</v>
      </c>
      <c r="I23" s="97">
        <v>38389</v>
      </c>
      <c r="J23" s="97">
        <v>63763</v>
      </c>
      <c r="K23" s="98">
        <v>53286</v>
      </c>
      <c r="L23" s="99">
        <v>44459</v>
      </c>
      <c r="M23" s="98">
        <v>53286</v>
      </c>
      <c r="N23" s="97">
        <v>63763</v>
      </c>
      <c r="O23" s="21"/>
    </row>
    <row r="24" spans="1:15">
      <c r="A24">
        <v>10</v>
      </c>
      <c r="B24" s="94">
        <v>41195</v>
      </c>
      <c r="C24" s="94">
        <v>64428</v>
      </c>
      <c r="D24" s="94">
        <v>47988</v>
      </c>
      <c r="E24" s="94">
        <v>57667</v>
      </c>
      <c r="F24" s="94">
        <v>69016</v>
      </c>
      <c r="G24" s="21"/>
      <c r="H24">
        <v>10</v>
      </c>
      <c r="I24" s="97">
        <v>42654</v>
      </c>
      <c r="J24" s="97">
        <v>70848</v>
      </c>
      <c r="K24" s="98">
        <v>59207</v>
      </c>
      <c r="L24" s="99">
        <v>49398</v>
      </c>
      <c r="M24" s="98">
        <v>59207</v>
      </c>
      <c r="N24" s="97">
        <v>70848</v>
      </c>
      <c r="O24" s="21"/>
    </row>
    <row r="25" spans="1:15">
      <c r="A25">
        <v>11</v>
      </c>
      <c r="B25" s="94">
        <v>45315</v>
      </c>
      <c r="C25" s="94">
        <v>70870</v>
      </c>
      <c r="D25" s="94">
        <v>52787</v>
      </c>
      <c r="E25" s="94">
        <v>63433</v>
      </c>
      <c r="F25" s="94">
        <v>75917</v>
      </c>
      <c r="G25" s="21"/>
      <c r="H25">
        <v>11</v>
      </c>
      <c r="I25" s="97">
        <v>46920</v>
      </c>
      <c r="J25" s="97">
        <v>77932</v>
      </c>
      <c r="K25" s="98">
        <v>65127</v>
      </c>
      <c r="L25" s="99">
        <v>54338</v>
      </c>
      <c r="M25" s="98">
        <v>65127</v>
      </c>
      <c r="N25" s="97">
        <v>77932</v>
      </c>
      <c r="O25" s="21"/>
    </row>
    <row r="26" spans="1:15">
      <c r="A26">
        <v>12</v>
      </c>
      <c r="B26" s="94">
        <v>53554</v>
      </c>
      <c r="C26" s="94">
        <v>83756</v>
      </c>
      <c r="D26" s="94">
        <v>62385</v>
      </c>
      <c r="E26" s="94">
        <v>74967</v>
      </c>
      <c r="F26" s="94">
        <v>89721</v>
      </c>
      <c r="G26" s="21"/>
      <c r="H26">
        <v>12</v>
      </c>
      <c r="I26" s="100">
        <v>55450</v>
      </c>
      <c r="J26" s="100">
        <v>92102</v>
      </c>
      <c r="K26" s="100">
        <v>76969</v>
      </c>
      <c r="L26" s="101">
        <v>64218</v>
      </c>
      <c r="M26" s="100">
        <v>76969</v>
      </c>
      <c r="N26" s="100">
        <v>92102</v>
      </c>
      <c r="O26" s="21"/>
    </row>
    <row r="27" spans="1:15">
      <c r="A27">
        <v>13</v>
      </c>
      <c r="B27" s="94">
        <v>58965</v>
      </c>
      <c r="C27" s="94">
        <v>90945</v>
      </c>
      <c r="D27" s="94">
        <v>67739</v>
      </c>
      <c r="E27" s="94">
        <v>81404</v>
      </c>
      <c r="F27" s="94">
        <v>97422</v>
      </c>
      <c r="G27" s="21"/>
      <c r="H27">
        <v>13</v>
      </c>
      <c r="I27" s="98">
        <v>61018</v>
      </c>
      <c r="J27" s="98">
        <v>100007</v>
      </c>
      <c r="K27" s="98">
        <v>83575</v>
      </c>
      <c r="L27" s="98">
        <v>69730</v>
      </c>
      <c r="M27" s="98">
        <v>83575</v>
      </c>
      <c r="N27" s="98">
        <v>100007</v>
      </c>
      <c r="O27" s="21"/>
    </row>
    <row r="28" spans="1:15">
      <c r="A28">
        <v>14</v>
      </c>
      <c r="B28" s="94">
        <v>64376</v>
      </c>
      <c r="C28" s="94">
        <v>98133</v>
      </c>
      <c r="D28" s="94">
        <v>73094</v>
      </c>
      <c r="E28" s="94">
        <v>87836</v>
      </c>
      <c r="F28" s="94">
        <v>105122</v>
      </c>
      <c r="G28" s="21"/>
      <c r="H28">
        <v>14</v>
      </c>
      <c r="I28" s="98">
        <v>66586</v>
      </c>
      <c r="J28" s="98">
        <v>107912</v>
      </c>
      <c r="K28" s="98">
        <v>90181</v>
      </c>
      <c r="L28" s="98">
        <v>75241</v>
      </c>
      <c r="M28" s="98">
        <v>90181</v>
      </c>
      <c r="N28" s="98">
        <v>107912</v>
      </c>
      <c r="O28" s="21"/>
    </row>
    <row r="29" spans="1:15">
      <c r="A29">
        <v>15</v>
      </c>
      <c r="B29" s="94">
        <v>69787</v>
      </c>
      <c r="C29" s="94">
        <v>105322</v>
      </c>
      <c r="D29" s="94">
        <v>78448</v>
      </c>
      <c r="E29" s="94">
        <v>94270</v>
      </c>
      <c r="F29" s="94">
        <v>112823</v>
      </c>
      <c r="G29" s="21"/>
      <c r="H29">
        <v>15</v>
      </c>
      <c r="I29" s="98">
        <v>72154</v>
      </c>
      <c r="J29" s="98">
        <v>115817</v>
      </c>
      <c r="K29" s="98">
        <v>96787</v>
      </c>
      <c r="L29" s="98">
        <v>80753</v>
      </c>
      <c r="M29" s="98">
        <v>96787</v>
      </c>
      <c r="N29" s="98">
        <v>115817</v>
      </c>
      <c r="O29" s="21"/>
    </row>
    <row r="30" spans="1:15">
      <c r="A30">
        <v>16</v>
      </c>
      <c r="B30" s="94">
        <v>75198</v>
      </c>
      <c r="C30" s="94">
        <v>112510</v>
      </c>
      <c r="D30" s="94">
        <v>83802</v>
      </c>
      <c r="E30" s="94">
        <v>100704</v>
      </c>
      <c r="F30" s="94">
        <v>120523</v>
      </c>
      <c r="G30" s="21"/>
      <c r="H30">
        <v>16</v>
      </c>
      <c r="I30" s="98">
        <v>77722</v>
      </c>
      <c r="J30" s="98">
        <v>123721</v>
      </c>
      <c r="K30" s="98">
        <v>103393</v>
      </c>
      <c r="L30" s="98">
        <v>86265</v>
      </c>
      <c r="M30" s="98">
        <v>103393</v>
      </c>
      <c r="N30" s="98">
        <v>123721</v>
      </c>
      <c r="O30" s="21"/>
    </row>
    <row r="31" spans="1:15">
      <c r="A31">
        <v>17</v>
      </c>
      <c r="B31" s="94">
        <v>80609</v>
      </c>
      <c r="C31" s="94">
        <v>119699</v>
      </c>
      <c r="D31" s="94">
        <v>89157</v>
      </c>
      <c r="E31" s="94">
        <v>107138</v>
      </c>
      <c r="F31" s="94">
        <v>128224</v>
      </c>
      <c r="G31" s="21"/>
      <c r="H31">
        <v>17</v>
      </c>
      <c r="I31" s="98">
        <v>83290</v>
      </c>
      <c r="J31" s="98">
        <v>131626</v>
      </c>
      <c r="K31" s="98">
        <v>109999</v>
      </c>
      <c r="L31" s="98">
        <v>91776</v>
      </c>
      <c r="M31" s="98">
        <v>109999</v>
      </c>
      <c r="N31" s="98">
        <v>131626</v>
      </c>
      <c r="O31" s="21"/>
    </row>
    <row r="32" spans="1:15">
      <c r="A32">
        <v>18</v>
      </c>
      <c r="B32" s="94">
        <v>86020</v>
      </c>
      <c r="C32" s="94">
        <v>126888</v>
      </c>
      <c r="D32" s="94">
        <v>94511</v>
      </c>
      <c r="E32" s="94">
        <v>113573</v>
      </c>
      <c r="F32" s="94">
        <v>135924</v>
      </c>
      <c r="G32" s="21"/>
      <c r="H32">
        <v>18</v>
      </c>
      <c r="I32" s="98">
        <v>88858</v>
      </c>
      <c r="J32" s="98">
        <v>139531</v>
      </c>
      <c r="K32" s="98">
        <v>116606</v>
      </c>
      <c r="L32" s="98">
        <v>97288</v>
      </c>
      <c r="M32" s="98">
        <v>116606</v>
      </c>
      <c r="N32" s="98">
        <v>139531</v>
      </c>
      <c r="O32" s="21"/>
    </row>
    <row r="33" spans="1:15">
      <c r="A33">
        <v>19</v>
      </c>
      <c r="B33" s="94">
        <v>91430</v>
      </c>
      <c r="C33" s="94">
        <v>134076</v>
      </c>
      <c r="D33" s="94">
        <v>99865</v>
      </c>
      <c r="E33" s="94">
        <v>120007</v>
      </c>
      <c r="F33" s="94">
        <v>143625</v>
      </c>
      <c r="G33" s="21"/>
      <c r="H33">
        <v>19</v>
      </c>
      <c r="I33" s="98">
        <v>94425</v>
      </c>
      <c r="J33" s="98">
        <v>147436</v>
      </c>
      <c r="K33" s="98">
        <v>123212</v>
      </c>
      <c r="L33" s="98">
        <v>102800</v>
      </c>
      <c r="M33" s="98">
        <v>123212</v>
      </c>
      <c r="N33" s="98">
        <v>147436</v>
      </c>
      <c r="O33" s="21"/>
    </row>
    <row r="34" spans="1:15">
      <c r="A34">
        <v>20</v>
      </c>
      <c r="B34" s="94">
        <v>96841</v>
      </c>
      <c r="C34" s="94">
        <v>141265</v>
      </c>
      <c r="D34" s="94">
        <v>105220</v>
      </c>
      <c r="E34" s="94">
        <v>126441</v>
      </c>
      <c r="F34" s="94">
        <v>151325</v>
      </c>
      <c r="G34" s="21"/>
      <c r="H34">
        <v>20</v>
      </c>
      <c r="I34" s="98">
        <v>99993</v>
      </c>
      <c r="J34" s="98">
        <v>155341</v>
      </c>
      <c r="K34" s="98">
        <v>129818</v>
      </c>
      <c r="L34" s="98">
        <v>108311</v>
      </c>
      <c r="M34" s="98">
        <v>129818</v>
      </c>
      <c r="N34" s="98">
        <v>155341</v>
      </c>
      <c r="O34" s="21"/>
    </row>
    <row r="35" spans="1:15">
      <c r="A35">
        <v>21</v>
      </c>
      <c r="B35" s="94">
        <v>102252</v>
      </c>
      <c r="C35" s="94">
        <v>148453</v>
      </c>
      <c r="D35" s="94">
        <v>110574</v>
      </c>
      <c r="E35" s="94">
        <v>132875</v>
      </c>
      <c r="F35" s="94">
        <v>159026</v>
      </c>
      <c r="G35" s="21"/>
      <c r="H35">
        <v>21</v>
      </c>
      <c r="I35" s="98">
        <v>105561</v>
      </c>
      <c r="J35" s="98">
        <v>163246</v>
      </c>
      <c r="K35" s="98">
        <v>136424</v>
      </c>
      <c r="L35" s="98">
        <v>113823</v>
      </c>
      <c r="M35" s="98">
        <v>136424</v>
      </c>
      <c r="N35" s="98">
        <v>163246</v>
      </c>
      <c r="O35" s="21"/>
    </row>
    <row r="36" spans="1:15">
      <c r="A36">
        <v>22</v>
      </c>
      <c r="B36" s="94">
        <v>107663</v>
      </c>
      <c r="C36" s="94">
        <v>155642</v>
      </c>
      <c r="D36" s="94">
        <v>115928</v>
      </c>
      <c r="E36" s="94">
        <v>139310</v>
      </c>
      <c r="F36" s="94">
        <v>166726</v>
      </c>
      <c r="G36" s="21"/>
      <c r="H36">
        <v>22</v>
      </c>
      <c r="I36" s="98">
        <v>111129</v>
      </c>
      <c r="J36" s="98">
        <v>171150</v>
      </c>
      <c r="K36" s="98">
        <v>143030</v>
      </c>
      <c r="L36" s="98">
        <v>119335</v>
      </c>
      <c r="M36" s="98">
        <v>143030</v>
      </c>
      <c r="N36" s="98">
        <v>171150</v>
      </c>
      <c r="O36" s="21"/>
    </row>
    <row r="37" spans="1:15">
      <c r="A37">
        <v>23</v>
      </c>
      <c r="B37" s="94">
        <v>113074</v>
      </c>
      <c r="C37" s="94">
        <v>162830</v>
      </c>
      <c r="D37" s="94">
        <v>121283</v>
      </c>
      <c r="E37" s="94">
        <v>145744</v>
      </c>
      <c r="F37" s="94">
        <v>174427</v>
      </c>
      <c r="G37" s="21"/>
      <c r="H37">
        <v>23</v>
      </c>
      <c r="I37" s="98">
        <v>116697</v>
      </c>
      <c r="J37" s="98">
        <v>179055</v>
      </c>
      <c r="K37" s="98">
        <v>149636</v>
      </c>
      <c r="L37" s="98">
        <v>124846</v>
      </c>
      <c r="M37" s="98">
        <v>149636</v>
      </c>
      <c r="N37" s="98">
        <v>179055</v>
      </c>
      <c r="O37" s="21"/>
    </row>
    <row r="38" spans="1:15">
      <c r="A38">
        <v>24</v>
      </c>
      <c r="B38" s="94">
        <v>118485</v>
      </c>
      <c r="C38" s="94">
        <v>170019</v>
      </c>
      <c r="D38" s="94">
        <v>126637</v>
      </c>
      <c r="E38" s="94">
        <v>152178</v>
      </c>
      <c r="F38" s="94">
        <v>182127</v>
      </c>
      <c r="G38" s="21"/>
      <c r="H38">
        <v>24</v>
      </c>
      <c r="I38" s="98">
        <v>122265</v>
      </c>
      <c r="J38" s="98">
        <v>186960</v>
      </c>
      <c r="K38" s="98">
        <v>156242</v>
      </c>
      <c r="L38" s="98">
        <v>130358</v>
      </c>
      <c r="M38" s="98">
        <v>156242</v>
      </c>
      <c r="N38" s="98">
        <v>186960</v>
      </c>
      <c r="O38" s="21"/>
    </row>
    <row r="39" spans="1:15">
      <c r="A39">
        <v>25</v>
      </c>
      <c r="B39" s="94">
        <v>124295</v>
      </c>
      <c r="C39" s="94">
        <v>177423</v>
      </c>
      <c r="D39" s="94">
        <v>132152</v>
      </c>
      <c r="E39" s="94">
        <v>158805</v>
      </c>
      <c r="F39" s="94">
        <v>190058</v>
      </c>
      <c r="G39" s="21"/>
      <c r="H39">
        <v>25</v>
      </c>
      <c r="I39" s="98">
        <v>128244</v>
      </c>
      <c r="J39" s="98">
        <v>195102</v>
      </c>
      <c r="K39" s="98">
        <v>163046</v>
      </c>
      <c r="L39" s="98">
        <v>136035</v>
      </c>
      <c r="M39" s="98">
        <v>163046</v>
      </c>
      <c r="N39" s="98">
        <v>195102</v>
      </c>
      <c r="O39" s="21"/>
    </row>
    <row r="40" spans="1:15">
      <c r="A40">
        <v>26</v>
      </c>
      <c r="B40" s="94">
        <v>130105</v>
      </c>
      <c r="C40" s="94">
        <v>184827</v>
      </c>
      <c r="D40" s="94">
        <v>167666</v>
      </c>
      <c r="E40" s="94">
        <v>165432</v>
      </c>
      <c r="F40" s="94">
        <v>197989</v>
      </c>
      <c r="G40" s="21"/>
      <c r="H40">
        <v>26</v>
      </c>
      <c r="I40" s="98">
        <v>134222</v>
      </c>
      <c r="J40" s="98">
        <v>203243</v>
      </c>
      <c r="K40" s="98">
        <v>169850</v>
      </c>
      <c r="L40" s="98">
        <v>141712</v>
      </c>
      <c r="M40" s="98">
        <v>169850</v>
      </c>
      <c r="N40" s="98">
        <v>203243</v>
      </c>
      <c r="O40" s="21"/>
    </row>
    <row r="41" spans="1:15">
      <c r="A41">
        <v>27</v>
      </c>
      <c r="B41" s="94">
        <v>135916</v>
      </c>
      <c r="C41" s="94">
        <v>192230</v>
      </c>
      <c r="D41" s="94">
        <v>143181</v>
      </c>
      <c r="E41" s="94">
        <v>172059</v>
      </c>
      <c r="F41" s="94">
        <v>205920</v>
      </c>
      <c r="G41" s="21"/>
      <c r="H41">
        <v>27</v>
      </c>
      <c r="I41" s="98">
        <v>140201</v>
      </c>
      <c r="J41" s="98">
        <v>211385</v>
      </c>
      <c r="K41" s="98">
        <v>176653</v>
      </c>
      <c r="L41" s="98">
        <v>147388</v>
      </c>
      <c r="M41" s="98">
        <v>176653</v>
      </c>
      <c r="N41" s="98">
        <v>211385</v>
      </c>
      <c r="O41" s="21"/>
    </row>
    <row r="42" spans="1:15">
      <c r="A42">
        <v>28</v>
      </c>
      <c r="B42" s="94">
        <v>141726</v>
      </c>
      <c r="C42" s="94">
        <v>199634</v>
      </c>
      <c r="D42" s="94">
        <v>148696</v>
      </c>
      <c r="E42" s="94">
        <v>178685</v>
      </c>
      <c r="F42" s="94">
        <v>213851</v>
      </c>
      <c r="G42" s="21"/>
      <c r="H42">
        <v>28</v>
      </c>
      <c r="I42" s="98">
        <v>146179</v>
      </c>
      <c r="J42" s="98">
        <v>219526</v>
      </c>
      <c r="K42" s="98">
        <v>183457</v>
      </c>
      <c r="L42" s="98">
        <v>153065</v>
      </c>
      <c r="M42" s="98">
        <v>183457</v>
      </c>
      <c r="N42" s="98">
        <v>219526</v>
      </c>
      <c r="O42" s="21"/>
    </row>
    <row r="43" spans="1:15">
      <c r="A43">
        <v>29</v>
      </c>
      <c r="B43" s="94">
        <v>147536</v>
      </c>
      <c r="C43" s="94">
        <v>207038</v>
      </c>
      <c r="D43" s="94">
        <v>154210</v>
      </c>
      <c r="E43" s="94">
        <v>185312</v>
      </c>
      <c r="F43" s="94">
        <v>221782</v>
      </c>
      <c r="G43" s="21"/>
      <c r="H43">
        <v>29</v>
      </c>
      <c r="I43" s="98">
        <v>152158</v>
      </c>
      <c r="J43" s="98">
        <v>227668</v>
      </c>
      <c r="K43" s="98">
        <v>190261</v>
      </c>
      <c r="L43" s="98">
        <v>158742</v>
      </c>
      <c r="M43" s="98">
        <v>190261</v>
      </c>
      <c r="N43" s="98">
        <v>227668</v>
      </c>
      <c r="O43" s="21"/>
    </row>
    <row r="44" spans="1:15">
      <c r="A44">
        <v>30</v>
      </c>
      <c r="B44" s="94">
        <v>153346</v>
      </c>
      <c r="C44" s="94">
        <v>214442</v>
      </c>
      <c r="D44" s="94">
        <v>159725</v>
      </c>
      <c r="E44" s="94">
        <v>191939</v>
      </c>
      <c r="F44" s="94">
        <v>229714</v>
      </c>
      <c r="G44" s="21"/>
      <c r="H44">
        <v>30</v>
      </c>
      <c r="I44" s="98">
        <v>158136</v>
      </c>
      <c r="J44" s="98">
        <v>235810</v>
      </c>
      <c r="K44" s="98">
        <v>197065</v>
      </c>
      <c r="L44" s="98">
        <v>164419</v>
      </c>
      <c r="M44" s="98">
        <v>197065</v>
      </c>
      <c r="N44" s="98">
        <v>235810</v>
      </c>
      <c r="O44" s="21"/>
    </row>
    <row r="45" spans="1:15">
      <c r="A45">
        <v>31</v>
      </c>
      <c r="B45" s="94">
        <v>159156</v>
      </c>
      <c r="C45" s="94">
        <v>221845</v>
      </c>
      <c r="D45" s="94">
        <v>165240</v>
      </c>
      <c r="E45" s="94">
        <v>198566</v>
      </c>
      <c r="F45" s="94">
        <v>237645</v>
      </c>
      <c r="G45" s="21"/>
      <c r="H45">
        <v>31</v>
      </c>
      <c r="I45" s="98">
        <v>164115</v>
      </c>
      <c r="J45" s="98">
        <v>243951</v>
      </c>
      <c r="K45" s="98">
        <v>203868</v>
      </c>
      <c r="L45" s="98">
        <v>170095</v>
      </c>
      <c r="M45" s="98">
        <v>203868</v>
      </c>
      <c r="N45" s="98">
        <v>243951</v>
      </c>
      <c r="O45" s="21"/>
    </row>
    <row r="46" spans="1:15">
      <c r="A46">
        <v>32</v>
      </c>
      <c r="B46" s="94">
        <v>164966</v>
      </c>
      <c r="C46" s="94">
        <v>229249</v>
      </c>
      <c r="D46" s="94">
        <v>170754</v>
      </c>
      <c r="E46" s="94">
        <v>205193</v>
      </c>
      <c r="F46" s="94">
        <v>245576</v>
      </c>
      <c r="G46" s="21"/>
      <c r="H46">
        <v>32</v>
      </c>
      <c r="I46" s="98">
        <v>170093</v>
      </c>
      <c r="J46" s="98">
        <v>252093</v>
      </c>
      <c r="K46" s="98">
        <v>210672</v>
      </c>
      <c r="L46" s="98">
        <v>175772</v>
      </c>
      <c r="M46" s="98">
        <v>210672</v>
      </c>
      <c r="N46" s="98">
        <v>252093</v>
      </c>
      <c r="O46" s="21"/>
    </row>
    <row r="47" spans="1:15">
      <c r="A47">
        <v>33</v>
      </c>
      <c r="B47" s="94">
        <v>170777</v>
      </c>
      <c r="C47" s="94">
        <v>236653</v>
      </c>
      <c r="D47" s="94">
        <v>176269</v>
      </c>
      <c r="E47" s="94">
        <v>211820</v>
      </c>
      <c r="F47" s="94">
        <v>253507</v>
      </c>
      <c r="G47" s="21"/>
      <c r="H47">
        <v>33</v>
      </c>
      <c r="I47" s="98">
        <v>176072</v>
      </c>
      <c r="J47" s="98">
        <v>260234</v>
      </c>
      <c r="K47" s="98">
        <v>217476</v>
      </c>
      <c r="L47" s="98">
        <v>181449</v>
      </c>
      <c r="M47" s="98">
        <v>217476</v>
      </c>
      <c r="N47" s="98">
        <v>260234</v>
      </c>
      <c r="O47" s="21"/>
    </row>
    <row r="48" spans="1:15">
      <c r="A48">
        <v>34</v>
      </c>
      <c r="B48" s="94">
        <v>176587</v>
      </c>
      <c r="C48" s="94">
        <v>244057</v>
      </c>
      <c r="D48" s="94">
        <v>181784</v>
      </c>
      <c r="E48" s="94">
        <v>218446</v>
      </c>
      <c r="F48" s="94">
        <v>261438</v>
      </c>
      <c r="G48" s="21"/>
      <c r="H48">
        <v>34</v>
      </c>
      <c r="I48" s="98">
        <v>182050</v>
      </c>
      <c r="J48" s="98">
        <v>268376</v>
      </c>
      <c r="K48" s="98">
        <v>224280</v>
      </c>
      <c r="L48" s="98">
        <v>187126</v>
      </c>
      <c r="M48" s="98">
        <v>224280</v>
      </c>
      <c r="N48" s="98">
        <v>268376</v>
      </c>
      <c r="O48" s="21"/>
    </row>
    <row r="49" spans="1:15">
      <c r="A49">
        <v>35</v>
      </c>
      <c r="B49" s="94">
        <v>182397</v>
      </c>
      <c r="C49" s="94">
        <v>251460</v>
      </c>
      <c r="D49" s="94">
        <v>187298</v>
      </c>
      <c r="E49" s="94">
        <v>225073</v>
      </c>
      <c r="F49" s="94">
        <v>269369</v>
      </c>
      <c r="G49" s="21"/>
      <c r="H49">
        <v>35</v>
      </c>
      <c r="I49" s="98">
        <v>188029</v>
      </c>
      <c r="J49" s="98">
        <v>276517</v>
      </c>
      <c r="K49" s="98">
        <v>231083</v>
      </c>
      <c r="L49" s="98">
        <v>192802</v>
      </c>
      <c r="M49" s="98">
        <v>231083</v>
      </c>
      <c r="N49" s="98">
        <v>276517</v>
      </c>
      <c r="O49" s="21"/>
    </row>
    <row r="50" spans="1:15">
      <c r="A50">
        <v>36</v>
      </c>
      <c r="B50" s="94">
        <v>188207</v>
      </c>
      <c r="C50" s="94">
        <v>258864</v>
      </c>
      <c r="D50" s="94">
        <v>192813</v>
      </c>
      <c r="E50" s="94">
        <v>231700</v>
      </c>
      <c r="F50" s="94">
        <v>277300</v>
      </c>
      <c r="G50" s="21"/>
      <c r="H50">
        <v>36</v>
      </c>
      <c r="I50" s="98">
        <v>194007</v>
      </c>
      <c r="J50" s="98">
        <v>284659</v>
      </c>
      <c r="K50" s="98">
        <v>237887</v>
      </c>
      <c r="L50" s="98">
        <v>198479</v>
      </c>
      <c r="M50" s="98">
        <v>237887</v>
      </c>
      <c r="N50" s="98">
        <v>284659</v>
      </c>
      <c r="O50" s="21"/>
    </row>
    <row r="51" spans="1:15">
      <c r="A51">
        <v>37</v>
      </c>
      <c r="B51" s="94">
        <v>194501</v>
      </c>
      <c r="C51" s="94">
        <v>266489</v>
      </c>
      <c r="D51" s="94">
        <v>198493</v>
      </c>
      <c r="E51" s="94">
        <v>238525</v>
      </c>
      <c r="F51" s="94">
        <v>285468</v>
      </c>
      <c r="G51" s="21"/>
      <c r="H51">
        <v>37</v>
      </c>
      <c r="I51" s="98">
        <v>200472</v>
      </c>
      <c r="J51" s="98">
        <v>293044</v>
      </c>
      <c r="K51" s="98">
        <v>244895</v>
      </c>
      <c r="L51" s="98">
        <v>204326</v>
      </c>
      <c r="M51" s="98">
        <v>244895</v>
      </c>
      <c r="N51" s="98">
        <v>293044</v>
      </c>
      <c r="O51" s="21"/>
    </row>
    <row r="52" spans="1:15">
      <c r="A52">
        <v>38</v>
      </c>
      <c r="B52" s="94">
        <v>200795</v>
      </c>
      <c r="C52" s="94">
        <v>274115</v>
      </c>
      <c r="D52" s="94">
        <v>204172</v>
      </c>
      <c r="E52" s="94">
        <v>245350</v>
      </c>
      <c r="F52" s="94">
        <v>293637</v>
      </c>
      <c r="G52" s="21"/>
      <c r="H52">
        <v>38</v>
      </c>
      <c r="I52" s="98">
        <v>206936</v>
      </c>
      <c r="J52" s="98">
        <v>301430</v>
      </c>
      <c r="K52" s="98">
        <v>251902</v>
      </c>
      <c r="L52" s="98">
        <v>210172</v>
      </c>
      <c r="M52" s="98">
        <v>251902</v>
      </c>
      <c r="N52" s="98">
        <v>301430</v>
      </c>
      <c r="O52" s="21"/>
    </row>
    <row r="53" spans="1:15">
      <c r="A53">
        <v>39</v>
      </c>
      <c r="B53" s="94">
        <v>207090</v>
      </c>
      <c r="C53" s="94">
        <v>281740</v>
      </c>
      <c r="D53" s="94">
        <v>209852</v>
      </c>
      <c r="E53" s="94">
        <v>252176</v>
      </c>
      <c r="F53" s="94">
        <v>301805</v>
      </c>
      <c r="G53" s="21"/>
      <c r="H53">
        <v>39</v>
      </c>
      <c r="I53" s="98">
        <v>213401</v>
      </c>
      <c r="J53" s="98">
        <v>309815</v>
      </c>
      <c r="K53" s="98">
        <v>258910</v>
      </c>
      <c r="L53" s="98">
        <v>216019</v>
      </c>
      <c r="M53" s="98">
        <v>258910</v>
      </c>
      <c r="N53" s="98">
        <v>309815</v>
      </c>
      <c r="O53" s="21"/>
    </row>
    <row r="54" spans="1:15">
      <c r="A54">
        <v>40</v>
      </c>
      <c r="B54" s="94">
        <v>213384</v>
      </c>
      <c r="C54" s="94">
        <v>289366</v>
      </c>
      <c r="D54" s="94">
        <v>215532</v>
      </c>
      <c r="E54" s="94">
        <v>259001</v>
      </c>
      <c r="F54" s="94">
        <v>309974</v>
      </c>
      <c r="G54" s="21"/>
      <c r="H54">
        <v>40</v>
      </c>
      <c r="I54" s="98">
        <v>219865</v>
      </c>
      <c r="J54" s="98">
        <v>318200</v>
      </c>
      <c r="K54" s="98">
        <v>265917</v>
      </c>
      <c r="L54" s="98">
        <v>221865</v>
      </c>
      <c r="M54" s="98">
        <v>265917</v>
      </c>
      <c r="N54" s="98">
        <v>318200</v>
      </c>
      <c r="O54" s="21"/>
    </row>
    <row r="55" spans="1:15">
      <c r="A55">
        <v>41</v>
      </c>
      <c r="B55" s="94">
        <v>219678</v>
      </c>
      <c r="C55" s="94">
        <v>296991</v>
      </c>
      <c r="D55" s="94">
        <v>221211</v>
      </c>
      <c r="E55" s="94">
        <v>265826</v>
      </c>
      <c r="F55" s="94">
        <v>318142</v>
      </c>
      <c r="G55" s="21"/>
      <c r="H55">
        <v>41</v>
      </c>
      <c r="I55" s="98">
        <v>226330</v>
      </c>
      <c r="J55" s="98">
        <v>326585</v>
      </c>
      <c r="K55" s="98">
        <v>272925</v>
      </c>
      <c r="L55" s="98">
        <v>227712</v>
      </c>
      <c r="M55" s="98">
        <v>272925</v>
      </c>
      <c r="N55" s="98">
        <v>326585</v>
      </c>
      <c r="O55" s="21"/>
    </row>
    <row r="56" spans="1:15">
      <c r="A56">
        <v>42</v>
      </c>
      <c r="B56" s="94">
        <v>225972</v>
      </c>
      <c r="C56" s="94">
        <v>304617</v>
      </c>
      <c r="D56" s="94">
        <v>226891</v>
      </c>
      <c r="E56" s="94">
        <v>272651</v>
      </c>
      <c r="F56" s="94">
        <v>326311</v>
      </c>
      <c r="G56" s="21"/>
      <c r="H56">
        <v>42</v>
      </c>
      <c r="I56" s="98">
        <v>232795</v>
      </c>
      <c r="J56" s="98">
        <v>334971</v>
      </c>
      <c r="K56" s="98">
        <v>279932</v>
      </c>
      <c r="L56" s="98">
        <v>233559</v>
      </c>
      <c r="M56" s="98">
        <v>279932</v>
      </c>
      <c r="N56" s="98">
        <v>334971</v>
      </c>
      <c r="O56" s="21"/>
    </row>
    <row r="57" spans="1:15">
      <c r="A57">
        <v>43</v>
      </c>
      <c r="B57" s="94">
        <v>232266</v>
      </c>
      <c r="C57" s="94">
        <v>312242</v>
      </c>
      <c r="D57" s="94">
        <v>232571</v>
      </c>
      <c r="E57" s="94">
        <v>279476</v>
      </c>
      <c r="F57" s="94">
        <v>334479</v>
      </c>
      <c r="G57" s="21"/>
      <c r="H57">
        <v>43</v>
      </c>
      <c r="I57" s="98">
        <v>239259</v>
      </c>
      <c r="J57" s="98">
        <v>343356</v>
      </c>
      <c r="K57" s="98">
        <v>286940</v>
      </c>
      <c r="L57" s="98">
        <v>239405</v>
      </c>
      <c r="M57" s="98">
        <v>286940</v>
      </c>
      <c r="N57" s="98">
        <v>343356</v>
      </c>
      <c r="O57" s="21"/>
    </row>
    <row r="58" spans="1:15">
      <c r="A58">
        <v>44</v>
      </c>
      <c r="B58" s="94">
        <v>238560</v>
      </c>
      <c r="C58" s="94">
        <v>319867</v>
      </c>
      <c r="D58" s="94">
        <v>238250</v>
      </c>
      <c r="E58" s="94">
        <v>286301</v>
      </c>
      <c r="F58" s="94">
        <v>342647</v>
      </c>
      <c r="G58" s="21"/>
      <c r="H58">
        <v>44</v>
      </c>
      <c r="I58" s="98">
        <v>245724</v>
      </c>
      <c r="J58" s="98">
        <v>351741</v>
      </c>
      <c r="K58" s="98">
        <v>293947</v>
      </c>
      <c r="L58" s="98">
        <v>245252</v>
      </c>
      <c r="M58" s="98">
        <v>293947</v>
      </c>
      <c r="N58" s="98">
        <v>351741</v>
      </c>
      <c r="O58" s="21"/>
    </row>
    <row r="59" spans="1:15">
      <c r="A59">
        <v>45</v>
      </c>
      <c r="B59" s="94">
        <v>244855</v>
      </c>
      <c r="C59" s="94">
        <v>327463</v>
      </c>
      <c r="D59" s="94">
        <v>243930</v>
      </c>
      <c r="E59" s="94">
        <v>293127</v>
      </c>
      <c r="F59" s="94">
        <v>350816</v>
      </c>
      <c r="G59" s="21"/>
      <c r="H59">
        <v>45</v>
      </c>
      <c r="I59" s="98">
        <v>252188</v>
      </c>
      <c r="J59" s="98">
        <v>360126</v>
      </c>
      <c r="K59" s="98">
        <v>300955</v>
      </c>
      <c r="L59" s="98">
        <v>251098</v>
      </c>
      <c r="M59" s="98">
        <v>300955</v>
      </c>
      <c r="N59" s="98">
        <v>360126</v>
      </c>
      <c r="O59" s="21"/>
    </row>
    <row r="60" spans="1:15">
      <c r="A60">
        <v>46</v>
      </c>
      <c r="B60" s="94">
        <v>251149</v>
      </c>
      <c r="C60" s="94">
        <v>335118</v>
      </c>
      <c r="D60" s="94">
        <v>249610</v>
      </c>
      <c r="E60" s="94">
        <v>299952</v>
      </c>
      <c r="F60" s="94">
        <v>358984</v>
      </c>
      <c r="G60" s="21"/>
      <c r="H60">
        <v>46</v>
      </c>
      <c r="I60" s="98">
        <v>258653</v>
      </c>
      <c r="J60" s="98">
        <v>368512</v>
      </c>
      <c r="K60" s="98">
        <v>307962</v>
      </c>
      <c r="L60" s="98">
        <v>256945</v>
      </c>
      <c r="M60" s="98">
        <v>307962</v>
      </c>
      <c r="N60" s="98">
        <v>368512</v>
      </c>
      <c r="O60" s="21"/>
    </row>
    <row r="61" spans="1:15">
      <c r="A61">
        <v>47</v>
      </c>
      <c r="B61" s="94">
        <v>257443</v>
      </c>
      <c r="C61" s="94">
        <v>342744</v>
      </c>
      <c r="D61" s="94">
        <v>255289</v>
      </c>
      <c r="E61" s="94">
        <v>306777</v>
      </c>
      <c r="F61" s="94">
        <v>367153</v>
      </c>
      <c r="G61" s="21"/>
      <c r="H61">
        <v>47</v>
      </c>
      <c r="I61" s="98">
        <v>265117</v>
      </c>
      <c r="J61" s="98">
        <v>376897</v>
      </c>
      <c r="K61" s="98">
        <v>314970</v>
      </c>
      <c r="L61" s="98">
        <v>262971</v>
      </c>
      <c r="M61" s="98">
        <v>314970</v>
      </c>
      <c r="N61" s="98">
        <v>376897</v>
      </c>
      <c r="O61" s="21"/>
    </row>
    <row r="62" spans="1:15">
      <c r="A62">
        <v>48</v>
      </c>
      <c r="B62" s="94">
        <v>263737</v>
      </c>
      <c r="C62" s="94">
        <v>350369</v>
      </c>
      <c r="D62" s="94">
        <v>260969</v>
      </c>
      <c r="E62" s="94">
        <v>313602</v>
      </c>
      <c r="F62" s="94">
        <v>375321</v>
      </c>
      <c r="G62" s="21"/>
      <c r="H62">
        <v>48</v>
      </c>
      <c r="I62" s="98">
        <v>271582</v>
      </c>
      <c r="J62" s="98">
        <v>385282</v>
      </c>
      <c r="K62" s="98">
        <v>321977</v>
      </c>
      <c r="L62" s="98">
        <v>268638</v>
      </c>
      <c r="M62" s="98">
        <v>321977</v>
      </c>
      <c r="N62" s="98">
        <v>385282</v>
      </c>
      <c r="O62" s="21"/>
    </row>
    <row r="63" spans="1:15">
      <c r="A63">
        <v>49</v>
      </c>
      <c r="B63" s="94">
        <v>270154</v>
      </c>
      <c r="C63" s="94">
        <v>358223</v>
      </c>
      <c r="D63" s="94">
        <v>266819</v>
      </c>
      <c r="E63" s="94">
        <v>320632</v>
      </c>
      <c r="F63" s="94">
        <v>383734</v>
      </c>
      <c r="G63" s="21"/>
      <c r="H63">
        <v>49</v>
      </c>
      <c r="I63" s="98">
        <v>278175</v>
      </c>
      <c r="J63" s="98">
        <v>393918</v>
      </c>
      <c r="K63" s="98">
        <v>329194</v>
      </c>
      <c r="L63" s="98">
        <v>274660</v>
      </c>
      <c r="M63" s="98">
        <v>329194</v>
      </c>
      <c r="N63" s="98">
        <v>393918</v>
      </c>
      <c r="O63" s="21"/>
    </row>
    <row r="64" spans="1:15">
      <c r="A64">
        <v>50</v>
      </c>
      <c r="B64" s="94">
        <v>276571</v>
      </c>
      <c r="C64" s="94">
        <v>366076</v>
      </c>
      <c r="D64" s="94">
        <v>272669</v>
      </c>
      <c r="E64" s="94">
        <v>327661</v>
      </c>
      <c r="F64" s="94">
        <v>392147</v>
      </c>
      <c r="G64" s="21"/>
      <c r="H64">
        <v>50</v>
      </c>
      <c r="I64" s="98">
        <v>284768</v>
      </c>
      <c r="J64" s="98">
        <v>402554</v>
      </c>
      <c r="K64" s="98">
        <v>336411</v>
      </c>
      <c r="L64" s="98">
        <v>280681</v>
      </c>
      <c r="M64" s="98">
        <v>336411</v>
      </c>
      <c r="N64" s="98">
        <v>402554</v>
      </c>
      <c r="O64" s="21"/>
    </row>
    <row r="65" spans="1:15">
      <c r="A65">
        <v>51</v>
      </c>
      <c r="B65" s="94">
        <v>282988</v>
      </c>
      <c r="C65" s="94">
        <v>373930</v>
      </c>
      <c r="D65" s="94">
        <v>278518</v>
      </c>
      <c r="E65" s="94">
        <v>334691</v>
      </c>
      <c r="F65" s="94">
        <v>400560</v>
      </c>
      <c r="G65" s="21"/>
      <c r="H65">
        <v>51</v>
      </c>
      <c r="I65" s="98">
        <v>291361</v>
      </c>
      <c r="J65" s="98">
        <v>411190</v>
      </c>
      <c r="K65" s="98">
        <v>343629</v>
      </c>
      <c r="L65" s="98">
        <v>286703</v>
      </c>
      <c r="M65" s="98">
        <v>343629</v>
      </c>
      <c r="N65" s="98">
        <v>411190</v>
      </c>
      <c r="O65" s="21"/>
    </row>
    <row r="66" spans="1:15">
      <c r="A66">
        <v>52</v>
      </c>
      <c r="B66" s="94">
        <v>289404</v>
      </c>
      <c r="C66" s="94">
        <v>381783</v>
      </c>
      <c r="D66" s="94">
        <v>284368</v>
      </c>
      <c r="E66" s="94">
        <v>341720</v>
      </c>
      <c r="F66" s="94">
        <v>408973</v>
      </c>
      <c r="G66" s="21"/>
      <c r="H66">
        <v>52</v>
      </c>
      <c r="I66" s="98">
        <v>297953</v>
      </c>
      <c r="J66" s="98">
        <v>419826</v>
      </c>
      <c r="K66" s="98">
        <v>350846</v>
      </c>
      <c r="L66" s="98">
        <v>292724</v>
      </c>
      <c r="M66" s="98">
        <v>350846</v>
      </c>
      <c r="N66" s="98">
        <v>419826</v>
      </c>
      <c r="O66" s="21"/>
    </row>
    <row r="67" spans="1:15">
      <c r="A67">
        <v>53</v>
      </c>
      <c r="B67" s="94">
        <v>295821</v>
      </c>
      <c r="C67" s="94">
        <v>389637</v>
      </c>
      <c r="D67" s="94">
        <v>290218</v>
      </c>
      <c r="E67" s="94">
        <v>348750</v>
      </c>
      <c r="F67" s="94">
        <v>417386</v>
      </c>
      <c r="G67" s="21"/>
      <c r="H67">
        <v>53</v>
      </c>
      <c r="I67" s="98">
        <v>304546</v>
      </c>
      <c r="J67" s="98">
        <v>428462</v>
      </c>
      <c r="K67" s="98">
        <v>358063</v>
      </c>
      <c r="L67" s="98">
        <v>298746</v>
      </c>
      <c r="M67" s="98">
        <v>358063</v>
      </c>
      <c r="N67" s="98">
        <v>428462</v>
      </c>
      <c r="O67" s="21"/>
    </row>
    <row r="68" spans="1:15">
      <c r="A68">
        <v>54</v>
      </c>
      <c r="B68" s="94">
        <v>302238</v>
      </c>
      <c r="C68" s="94">
        <v>397490</v>
      </c>
      <c r="D68" s="94">
        <v>296068</v>
      </c>
      <c r="E68" s="94">
        <v>355779</v>
      </c>
      <c r="F68" s="94">
        <v>425799</v>
      </c>
      <c r="G68" s="21"/>
      <c r="H68">
        <v>54</v>
      </c>
      <c r="I68" s="98">
        <v>311139</v>
      </c>
      <c r="J68" s="98">
        <v>437099</v>
      </c>
      <c r="K68" s="98">
        <v>365280</v>
      </c>
      <c r="L68" s="98">
        <v>304768</v>
      </c>
      <c r="M68" s="98">
        <v>365280</v>
      </c>
      <c r="N68" s="98">
        <v>437099</v>
      </c>
      <c r="O68" s="21"/>
    </row>
    <row r="69" spans="1:15">
      <c r="A69">
        <v>55</v>
      </c>
      <c r="B69" s="94">
        <v>308655</v>
      </c>
      <c r="C69" s="94">
        <v>405344</v>
      </c>
      <c r="D69" s="94">
        <v>301917</v>
      </c>
      <c r="E69" s="94">
        <v>362809</v>
      </c>
      <c r="F69" s="94">
        <v>434211</v>
      </c>
      <c r="G69" s="21"/>
      <c r="H69">
        <v>55</v>
      </c>
      <c r="I69" s="98">
        <v>317732</v>
      </c>
      <c r="J69" s="98">
        <v>445735</v>
      </c>
      <c r="K69" s="98">
        <v>372497</v>
      </c>
      <c r="L69" s="98">
        <v>310789</v>
      </c>
      <c r="M69" s="98">
        <v>372497</v>
      </c>
      <c r="N69" s="98">
        <v>445735</v>
      </c>
      <c r="O69" s="21"/>
    </row>
    <row r="70" spans="1:15">
      <c r="A70">
        <v>56</v>
      </c>
      <c r="B70" s="94">
        <v>315072</v>
      </c>
      <c r="C70" s="94">
        <v>413197</v>
      </c>
      <c r="D70" s="94">
        <v>307767</v>
      </c>
      <c r="E70" s="94">
        <v>369838</v>
      </c>
      <c r="F70" s="94">
        <v>442624</v>
      </c>
      <c r="G70" s="21"/>
      <c r="H70">
        <v>56</v>
      </c>
      <c r="I70" s="98">
        <v>324325</v>
      </c>
      <c r="J70" s="98">
        <v>454371</v>
      </c>
      <c r="K70" s="98">
        <v>379714</v>
      </c>
      <c r="L70" s="98">
        <v>316811</v>
      </c>
      <c r="M70" s="98">
        <v>379714</v>
      </c>
      <c r="N70" s="98">
        <v>454371</v>
      </c>
      <c r="O70" s="21"/>
    </row>
    <row r="71" spans="1:15">
      <c r="A71">
        <v>57</v>
      </c>
      <c r="B71" s="94">
        <v>321489</v>
      </c>
      <c r="C71" s="94">
        <v>421051</v>
      </c>
      <c r="D71" s="94">
        <v>313617</v>
      </c>
      <c r="E71" s="94">
        <v>376868</v>
      </c>
      <c r="F71" s="94">
        <v>451037</v>
      </c>
      <c r="G71" s="21"/>
      <c r="H71">
        <v>57</v>
      </c>
      <c r="I71" s="98">
        <v>330918</v>
      </c>
      <c r="J71" s="98">
        <v>463007</v>
      </c>
      <c r="K71" s="98">
        <v>386932</v>
      </c>
      <c r="L71" s="98">
        <v>322832</v>
      </c>
      <c r="M71" s="98">
        <v>386932</v>
      </c>
      <c r="N71" s="98">
        <v>463007</v>
      </c>
      <c r="O71" s="21"/>
    </row>
    <row r="72" spans="1:15">
      <c r="A72">
        <v>58</v>
      </c>
      <c r="B72" s="94">
        <v>327905</v>
      </c>
      <c r="C72" s="94">
        <v>428904</v>
      </c>
      <c r="D72" s="94">
        <v>319467</v>
      </c>
      <c r="E72" s="94">
        <v>383897</v>
      </c>
      <c r="F72" s="94">
        <v>459450</v>
      </c>
      <c r="G72" s="21"/>
      <c r="H72">
        <v>58</v>
      </c>
      <c r="I72" s="98">
        <v>337510</v>
      </c>
      <c r="J72" s="98">
        <v>471643</v>
      </c>
      <c r="K72" s="98">
        <v>394149</v>
      </c>
      <c r="L72" s="98">
        <v>328854</v>
      </c>
      <c r="M72" s="98">
        <v>394149</v>
      </c>
      <c r="N72" s="98">
        <v>471643</v>
      </c>
      <c r="O72" s="21"/>
    </row>
    <row r="73" spans="1:15">
      <c r="A73">
        <v>59</v>
      </c>
      <c r="B73" s="94">
        <v>334322</v>
      </c>
      <c r="C73" s="94">
        <v>436758</v>
      </c>
      <c r="D73" s="94">
        <v>325316</v>
      </c>
      <c r="E73" s="94">
        <v>390927</v>
      </c>
      <c r="F73" s="94">
        <v>467863</v>
      </c>
      <c r="G73" s="21"/>
      <c r="H73">
        <v>59</v>
      </c>
      <c r="I73" s="98">
        <v>334103</v>
      </c>
      <c r="J73" s="98">
        <v>480279</v>
      </c>
      <c r="K73" s="98">
        <v>401366</v>
      </c>
      <c r="L73" s="98">
        <v>334875</v>
      </c>
      <c r="M73" s="98">
        <v>401366</v>
      </c>
      <c r="N73" s="98">
        <v>480279</v>
      </c>
      <c r="O73" s="21"/>
    </row>
    <row r="74" spans="1:15">
      <c r="A74">
        <v>60</v>
      </c>
      <c r="B74" s="94">
        <v>340739</v>
      </c>
      <c r="C74" s="94">
        <v>444611</v>
      </c>
      <c r="D74" s="94">
        <v>331166</v>
      </c>
      <c r="E74" s="94">
        <v>397956</v>
      </c>
      <c r="F74" s="94">
        <v>476276</v>
      </c>
      <c r="G74" s="21"/>
      <c r="H74">
        <v>60</v>
      </c>
      <c r="I74" s="98">
        <v>350696</v>
      </c>
      <c r="J74" s="98">
        <v>488915</v>
      </c>
      <c r="K74" s="98">
        <v>408583</v>
      </c>
      <c r="L74" s="98">
        <v>340897</v>
      </c>
      <c r="M74" s="98">
        <v>408583</v>
      </c>
      <c r="N74" s="98">
        <v>488915</v>
      </c>
      <c r="O74" s="21"/>
    </row>
    <row r="75" spans="1:15">
      <c r="A75">
        <v>61</v>
      </c>
      <c r="B75" s="94">
        <v>347348</v>
      </c>
      <c r="C75" s="94">
        <v>452700</v>
      </c>
      <c r="D75" s="94">
        <v>337191</v>
      </c>
      <c r="E75" s="94">
        <v>405196</v>
      </c>
      <c r="F75" s="94">
        <v>484941</v>
      </c>
      <c r="G75" s="21"/>
      <c r="H75">
        <v>61</v>
      </c>
      <c r="I75" s="98">
        <v>357486</v>
      </c>
      <c r="J75" s="98">
        <v>497810</v>
      </c>
      <c r="K75" s="98">
        <v>416016</v>
      </c>
      <c r="L75" s="98">
        <v>347099</v>
      </c>
      <c r="M75" s="98">
        <v>416016</v>
      </c>
      <c r="N75" s="98">
        <v>497810</v>
      </c>
      <c r="O75" s="21"/>
    </row>
    <row r="76" spans="1:15">
      <c r="A76">
        <v>62</v>
      </c>
      <c r="B76" s="94">
        <v>353957</v>
      </c>
      <c r="C76" s="94">
        <v>460788</v>
      </c>
      <c r="D76" s="94">
        <v>343215</v>
      </c>
      <c r="E76" s="94">
        <v>412436</v>
      </c>
      <c r="F76" s="94">
        <v>493605</v>
      </c>
      <c r="G76" s="21"/>
      <c r="H76">
        <v>62</v>
      </c>
      <c r="I76" s="98">
        <v>364276</v>
      </c>
      <c r="J76" s="98">
        <v>506704</v>
      </c>
      <c r="K76" s="98">
        <v>423449</v>
      </c>
      <c r="L76" s="98">
        <v>353301</v>
      </c>
      <c r="M76" s="98">
        <v>423449</v>
      </c>
      <c r="N76" s="98">
        <v>506704</v>
      </c>
      <c r="O76" s="21"/>
    </row>
    <row r="77" spans="1:15">
      <c r="A77">
        <v>63</v>
      </c>
      <c r="B77" s="94">
        <v>360565</v>
      </c>
      <c r="C77" s="94">
        <v>468877</v>
      </c>
      <c r="D77" s="94">
        <v>349240</v>
      </c>
      <c r="E77" s="94">
        <v>419675</v>
      </c>
      <c r="F77" s="94">
        <v>502270</v>
      </c>
      <c r="G77" s="21"/>
      <c r="H77">
        <v>63</v>
      </c>
      <c r="I77" s="98">
        <v>371066</v>
      </c>
      <c r="J77" s="98">
        <v>515599</v>
      </c>
      <c r="K77" s="98">
        <v>430882</v>
      </c>
      <c r="L77" s="98">
        <v>359502</v>
      </c>
      <c r="M77" s="98">
        <v>430882</v>
      </c>
      <c r="N77" s="98">
        <v>515599</v>
      </c>
      <c r="O77" s="21"/>
    </row>
    <row r="78" spans="1:15">
      <c r="A78">
        <v>64</v>
      </c>
      <c r="B78" s="94">
        <v>367174</v>
      </c>
      <c r="C78" s="94">
        <v>476965</v>
      </c>
      <c r="D78" s="94">
        <v>355265</v>
      </c>
      <c r="E78" s="94">
        <v>426915</v>
      </c>
      <c r="F78" s="94">
        <v>510934</v>
      </c>
      <c r="G78" s="21"/>
      <c r="H78">
        <v>64</v>
      </c>
      <c r="I78" s="98">
        <v>377856</v>
      </c>
      <c r="J78" s="98">
        <v>524493</v>
      </c>
      <c r="K78" s="98">
        <v>438315</v>
      </c>
      <c r="L78" s="98">
        <v>365704</v>
      </c>
      <c r="M78" s="98">
        <v>438315</v>
      </c>
      <c r="N78" s="98">
        <v>524493</v>
      </c>
      <c r="O78" s="21"/>
    </row>
    <row r="79" spans="1:15">
      <c r="A79">
        <v>65</v>
      </c>
      <c r="B79" s="94">
        <v>373783</v>
      </c>
      <c r="C79" s="94">
        <v>485054</v>
      </c>
      <c r="D79" s="94">
        <v>361289</v>
      </c>
      <c r="E79" s="94">
        <v>434155</v>
      </c>
      <c r="F79" s="94">
        <v>519599</v>
      </c>
      <c r="G79" s="21"/>
      <c r="H79">
        <v>65</v>
      </c>
      <c r="I79" s="98">
        <v>384646</v>
      </c>
      <c r="J79" s="98">
        <v>533388</v>
      </c>
      <c r="K79" s="98">
        <v>445748</v>
      </c>
      <c r="L79" s="98">
        <v>371906</v>
      </c>
      <c r="M79" s="98">
        <v>445748</v>
      </c>
      <c r="N79" s="98">
        <v>533388</v>
      </c>
      <c r="O79" s="21"/>
    </row>
    <row r="80" spans="1:15">
      <c r="A80">
        <v>66</v>
      </c>
      <c r="B80" s="94">
        <v>380392</v>
      </c>
      <c r="C80" s="94">
        <v>493143</v>
      </c>
      <c r="D80" s="94">
        <v>367314</v>
      </c>
      <c r="E80" s="94">
        <v>441395</v>
      </c>
      <c r="F80" s="94">
        <v>528264</v>
      </c>
      <c r="G80" s="21"/>
      <c r="H80">
        <v>66</v>
      </c>
      <c r="I80" s="98">
        <v>391436</v>
      </c>
      <c r="J80" s="98">
        <v>542283</v>
      </c>
      <c r="K80" s="98">
        <v>453182</v>
      </c>
      <c r="L80" s="98">
        <v>378108</v>
      </c>
      <c r="M80" s="98">
        <v>453182</v>
      </c>
      <c r="N80" s="98">
        <v>542283</v>
      </c>
      <c r="O80" s="21"/>
    </row>
    <row r="81" spans="1:15">
      <c r="A81">
        <v>67</v>
      </c>
      <c r="B81" s="94">
        <v>387000</v>
      </c>
      <c r="C81" s="94">
        <v>501231</v>
      </c>
      <c r="D81" s="94">
        <v>373339</v>
      </c>
      <c r="E81" s="94">
        <v>448634</v>
      </c>
      <c r="F81" s="94">
        <v>536928</v>
      </c>
      <c r="G81" s="21"/>
      <c r="H81">
        <v>67</v>
      </c>
      <c r="I81" s="98">
        <v>398226</v>
      </c>
      <c r="J81" s="98">
        <v>551177</v>
      </c>
      <c r="K81" s="98">
        <v>460615</v>
      </c>
      <c r="L81" s="98">
        <v>384309</v>
      </c>
      <c r="M81" s="98">
        <v>460615</v>
      </c>
      <c r="N81" s="98">
        <v>551177</v>
      </c>
      <c r="O81" s="21"/>
    </row>
    <row r="82" spans="1:15">
      <c r="A82">
        <v>68</v>
      </c>
      <c r="B82" s="94">
        <v>393609</v>
      </c>
      <c r="C82" s="94">
        <v>509320</v>
      </c>
      <c r="D82" s="94">
        <v>379363</v>
      </c>
      <c r="E82" s="94">
        <v>455874</v>
      </c>
      <c r="F82" s="94">
        <v>545593</v>
      </c>
      <c r="G82" s="21"/>
      <c r="H82">
        <v>68</v>
      </c>
      <c r="I82" s="98">
        <v>405016</v>
      </c>
      <c r="J82" s="98">
        <v>560072</v>
      </c>
      <c r="K82" s="98">
        <v>468048</v>
      </c>
      <c r="L82" s="98">
        <v>390511</v>
      </c>
      <c r="M82" s="98">
        <v>468048</v>
      </c>
      <c r="N82" s="98">
        <v>560072</v>
      </c>
      <c r="O82" s="21"/>
    </row>
    <row r="83" spans="1:15">
      <c r="A83">
        <v>69</v>
      </c>
      <c r="B83" s="94">
        <v>400218</v>
      </c>
      <c r="C83" s="94">
        <v>517408</v>
      </c>
      <c r="D83" s="94">
        <v>385388</v>
      </c>
      <c r="E83" s="94">
        <v>463114</v>
      </c>
      <c r="F83" s="94">
        <v>554257</v>
      </c>
      <c r="G83" s="21"/>
      <c r="H83">
        <v>69</v>
      </c>
      <c r="I83" s="98">
        <v>411806</v>
      </c>
      <c r="J83" s="98">
        <v>568966</v>
      </c>
      <c r="K83" s="98">
        <v>475481</v>
      </c>
      <c r="L83" s="98">
        <v>396713</v>
      </c>
      <c r="M83" s="98">
        <v>475481</v>
      </c>
      <c r="N83" s="98">
        <v>568966</v>
      </c>
      <c r="O83" s="21"/>
    </row>
    <row r="84" spans="1:15">
      <c r="A84">
        <v>70</v>
      </c>
      <c r="B84" s="94">
        <v>406827</v>
      </c>
      <c r="C84" s="94">
        <v>525497</v>
      </c>
      <c r="D84" s="94">
        <v>391413</v>
      </c>
      <c r="E84" s="94">
        <v>470354</v>
      </c>
      <c r="F84" s="94">
        <v>562922</v>
      </c>
      <c r="G84" s="21"/>
      <c r="H84">
        <v>70</v>
      </c>
      <c r="I84" s="98">
        <v>418596</v>
      </c>
      <c r="J84" s="98">
        <v>577861</v>
      </c>
      <c r="K84" s="98">
        <v>482914</v>
      </c>
      <c r="L84" s="98">
        <v>402915</v>
      </c>
      <c r="M84" s="98">
        <v>482914</v>
      </c>
      <c r="N84" s="98">
        <v>577861</v>
      </c>
      <c r="O84" s="21"/>
    </row>
    <row r="85" spans="1:15">
      <c r="A85">
        <v>71</v>
      </c>
      <c r="B85" s="94">
        <v>413435</v>
      </c>
      <c r="C85" s="94">
        <v>533585</v>
      </c>
      <c r="D85" s="94">
        <v>397437</v>
      </c>
      <c r="E85" s="94">
        <v>477593</v>
      </c>
      <c r="F85" s="94">
        <v>571586</v>
      </c>
      <c r="G85" s="21"/>
      <c r="H85">
        <v>71</v>
      </c>
      <c r="I85" s="98">
        <v>425386</v>
      </c>
      <c r="J85" s="98">
        <v>586755</v>
      </c>
      <c r="K85" s="98">
        <v>490347</v>
      </c>
      <c r="L85" s="98">
        <v>409116</v>
      </c>
      <c r="M85" s="98">
        <v>490347</v>
      </c>
      <c r="N85" s="98">
        <v>586755</v>
      </c>
      <c r="O85" s="21"/>
    </row>
    <row r="86" spans="1:15">
      <c r="A86">
        <v>72</v>
      </c>
      <c r="B86" s="94">
        <v>420044</v>
      </c>
      <c r="C86" s="94">
        <v>541674</v>
      </c>
      <c r="D86" s="94">
        <v>403462</v>
      </c>
      <c r="E86" s="94">
        <v>484833</v>
      </c>
      <c r="F86" s="94">
        <v>580251</v>
      </c>
      <c r="G86" s="21"/>
      <c r="H86">
        <v>72</v>
      </c>
      <c r="I86" s="98">
        <v>432176</v>
      </c>
      <c r="J86" s="98">
        <v>595650</v>
      </c>
      <c r="K86" s="98">
        <v>497780</v>
      </c>
      <c r="L86" s="98">
        <v>415318</v>
      </c>
      <c r="M86" s="98">
        <v>497780</v>
      </c>
      <c r="N86" s="98">
        <v>595650</v>
      </c>
      <c r="O86" s="21"/>
    </row>
    <row r="87" spans="1:15">
      <c r="A87">
        <v>73</v>
      </c>
      <c r="B87" s="94">
        <v>426851</v>
      </c>
      <c r="C87" s="94">
        <v>550005</v>
      </c>
      <c r="D87" s="94">
        <v>409667</v>
      </c>
      <c r="E87" s="94">
        <v>192289</v>
      </c>
      <c r="F87" s="94">
        <v>589175</v>
      </c>
      <c r="G87" s="21"/>
      <c r="H87">
        <v>73</v>
      </c>
      <c r="I87" s="98">
        <v>439169</v>
      </c>
      <c r="J87" s="98">
        <v>604811</v>
      </c>
      <c r="K87" s="98">
        <v>505436</v>
      </c>
      <c r="L87" s="98">
        <v>421705</v>
      </c>
      <c r="M87" s="98">
        <v>505436</v>
      </c>
      <c r="N87" s="98">
        <v>604811</v>
      </c>
      <c r="O87" s="21"/>
    </row>
    <row r="88" spans="1:15">
      <c r="A88">
        <v>74</v>
      </c>
      <c r="B88" s="94">
        <v>433657</v>
      </c>
      <c r="C88" s="94">
        <v>558335</v>
      </c>
      <c r="D88" s="94">
        <v>415872</v>
      </c>
      <c r="E88" s="94">
        <v>499746</v>
      </c>
      <c r="F88" s="94">
        <v>598099</v>
      </c>
      <c r="G88" s="21"/>
      <c r="H88">
        <v>74</v>
      </c>
      <c r="I88" s="98">
        <v>446162</v>
      </c>
      <c r="J88" s="98">
        <v>613971</v>
      </c>
      <c r="K88" s="98">
        <v>513091</v>
      </c>
      <c r="L88" s="98">
        <v>428093</v>
      </c>
      <c r="M88" s="98">
        <v>513091</v>
      </c>
      <c r="N88" s="98">
        <v>613971</v>
      </c>
      <c r="O88" s="21"/>
    </row>
    <row r="89" spans="1:15">
      <c r="A89">
        <v>75</v>
      </c>
      <c r="B89" s="94">
        <v>440464</v>
      </c>
      <c r="C89" s="94">
        <v>566666</v>
      </c>
      <c r="D89" s="94">
        <v>422077</v>
      </c>
      <c r="E89" s="94">
        <v>507202</v>
      </c>
      <c r="F89" s="94">
        <v>607023</v>
      </c>
      <c r="G89" s="21"/>
      <c r="H89">
        <v>75</v>
      </c>
      <c r="I89" s="98">
        <v>453155</v>
      </c>
      <c r="J89" s="98">
        <v>623132</v>
      </c>
      <c r="K89" s="98">
        <v>520747</v>
      </c>
      <c r="L89" s="98">
        <v>434480</v>
      </c>
      <c r="M89" s="98">
        <v>520747</v>
      </c>
      <c r="N89" s="98">
        <v>623132</v>
      </c>
      <c r="O89" s="21"/>
    </row>
    <row r="90" spans="1:15">
      <c r="A90">
        <v>76</v>
      </c>
      <c r="B90" s="94">
        <v>447270</v>
      </c>
      <c r="C90" s="94">
        <v>574996</v>
      </c>
      <c r="D90" s="94">
        <v>428282</v>
      </c>
      <c r="E90" s="94">
        <v>514659</v>
      </c>
      <c r="F90" s="94">
        <v>615946</v>
      </c>
      <c r="G90" s="21"/>
      <c r="H90">
        <v>76</v>
      </c>
      <c r="I90" s="98">
        <v>460148</v>
      </c>
      <c r="J90" s="98">
        <v>632293</v>
      </c>
      <c r="K90" s="98">
        <v>528402</v>
      </c>
      <c r="L90" s="98">
        <v>440867</v>
      </c>
      <c r="M90" s="98">
        <v>528402</v>
      </c>
      <c r="N90" s="98">
        <v>632293</v>
      </c>
      <c r="O90" s="21"/>
    </row>
    <row r="91" spans="1:15">
      <c r="A91">
        <v>77</v>
      </c>
      <c r="B91" s="94">
        <v>454077</v>
      </c>
      <c r="C91" s="94">
        <v>583327</v>
      </c>
      <c r="D91" s="94">
        <v>434487</v>
      </c>
      <c r="E91" s="94">
        <v>522115</v>
      </c>
      <c r="F91" s="94">
        <v>624870</v>
      </c>
      <c r="G91" s="21"/>
      <c r="H91">
        <v>77</v>
      </c>
      <c r="I91" s="98">
        <v>467141</v>
      </c>
      <c r="J91" s="98">
        <v>641453</v>
      </c>
      <c r="K91" s="98">
        <v>536058</v>
      </c>
      <c r="L91" s="98">
        <v>447254</v>
      </c>
      <c r="M91" s="98">
        <v>536058</v>
      </c>
      <c r="N91" s="98">
        <v>641453</v>
      </c>
      <c r="O91" s="21"/>
    </row>
    <row r="92" spans="1:15">
      <c r="A92">
        <v>78</v>
      </c>
      <c r="B92" s="94">
        <v>460883</v>
      </c>
      <c r="C92" s="94">
        <v>591657</v>
      </c>
      <c r="D92" s="94">
        <v>440692</v>
      </c>
      <c r="E92" s="94">
        <v>529572</v>
      </c>
      <c r="F92" s="94">
        <v>633794</v>
      </c>
      <c r="G92" s="21"/>
      <c r="H92">
        <v>78</v>
      </c>
      <c r="I92" s="98">
        <v>474135</v>
      </c>
      <c r="J92" s="98">
        <v>650614</v>
      </c>
      <c r="K92" s="98">
        <v>543714</v>
      </c>
      <c r="L92" s="98">
        <v>453642</v>
      </c>
      <c r="M92" s="98">
        <v>543714</v>
      </c>
      <c r="N92" s="98">
        <v>650614</v>
      </c>
      <c r="O92" s="21"/>
    </row>
    <row r="93" spans="1:15">
      <c r="A93">
        <v>79</v>
      </c>
      <c r="B93" s="94">
        <v>467690</v>
      </c>
      <c r="C93" s="94">
        <v>599988</v>
      </c>
      <c r="D93" s="94">
        <v>446896</v>
      </c>
      <c r="E93" s="94">
        <v>537028</v>
      </c>
      <c r="F93" s="94">
        <v>642718</v>
      </c>
      <c r="G93" s="21"/>
      <c r="H93">
        <v>79</v>
      </c>
      <c r="I93" s="98">
        <v>481128</v>
      </c>
      <c r="J93" s="98">
        <v>659775</v>
      </c>
      <c r="K93" s="98">
        <v>551369</v>
      </c>
      <c r="L93" s="98">
        <v>460029</v>
      </c>
      <c r="M93" s="98">
        <v>551369</v>
      </c>
      <c r="N93" s="98">
        <v>659775</v>
      </c>
      <c r="O93" s="21"/>
    </row>
    <row r="94" spans="1:15">
      <c r="A94">
        <v>80</v>
      </c>
      <c r="B94" s="94">
        <v>474496</v>
      </c>
      <c r="C94" s="94">
        <v>608318</v>
      </c>
      <c r="D94" s="94">
        <v>453101</v>
      </c>
      <c r="E94" s="94">
        <v>544484</v>
      </c>
      <c r="F94" s="94">
        <v>651642</v>
      </c>
      <c r="G94" s="21"/>
      <c r="H94">
        <v>80</v>
      </c>
      <c r="I94" s="98">
        <v>488121</v>
      </c>
      <c r="J94" s="98">
        <v>668935</v>
      </c>
      <c r="K94" s="98">
        <v>559025</v>
      </c>
      <c r="L94" s="98">
        <v>466416</v>
      </c>
      <c r="M94" s="98">
        <v>559025</v>
      </c>
      <c r="N94" s="98">
        <v>668935</v>
      </c>
      <c r="O94" s="21"/>
    </row>
    <row r="95" spans="1:15">
      <c r="A95">
        <v>81</v>
      </c>
      <c r="B95" s="94">
        <v>481303</v>
      </c>
      <c r="C95" s="94">
        <v>616649</v>
      </c>
      <c r="D95" s="94">
        <v>459306</v>
      </c>
      <c r="E95" s="94">
        <v>551941</v>
      </c>
      <c r="F95" s="94">
        <v>660566</v>
      </c>
      <c r="G95" s="21"/>
      <c r="H95">
        <v>81</v>
      </c>
      <c r="I95" s="98">
        <v>495114</v>
      </c>
      <c r="J95" s="98">
        <v>678096</v>
      </c>
      <c r="K95" s="98">
        <v>566680</v>
      </c>
      <c r="L95" s="98">
        <v>472803</v>
      </c>
      <c r="M95" s="98">
        <v>566680</v>
      </c>
      <c r="N95" s="98">
        <v>678096</v>
      </c>
      <c r="O95" s="21"/>
    </row>
    <row r="96" spans="1:15">
      <c r="A96">
        <v>82</v>
      </c>
      <c r="B96" s="94">
        <v>488109</v>
      </c>
      <c r="C96" s="94">
        <v>624979</v>
      </c>
      <c r="D96" s="94">
        <v>465511</v>
      </c>
      <c r="E96" s="94">
        <v>559397</v>
      </c>
      <c r="F96" s="94">
        <v>669489</v>
      </c>
      <c r="G96" s="21"/>
      <c r="H96">
        <v>82</v>
      </c>
      <c r="I96" s="98">
        <v>502107</v>
      </c>
      <c r="J96" s="98">
        <v>687257</v>
      </c>
      <c r="K96" s="98">
        <v>574336</v>
      </c>
      <c r="L96" s="98">
        <v>479191</v>
      </c>
      <c r="M96" s="98">
        <v>574336</v>
      </c>
      <c r="N96" s="98">
        <v>687257</v>
      </c>
      <c r="O96" s="21"/>
    </row>
    <row r="97" spans="1:15">
      <c r="A97">
        <v>83</v>
      </c>
      <c r="B97" s="94">
        <v>494916</v>
      </c>
      <c r="C97" s="94">
        <v>633310</v>
      </c>
      <c r="D97" s="94">
        <v>471716</v>
      </c>
      <c r="E97" s="94">
        <v>566854</v>
      </c>
      <c r="F97" s="94">
        <v>678687</v>
      </c>
      <c r="G97" s="21"/>
      <c r="H97">
        <v>83</v>
      </c>
      <c r="I97" s="98">
        <v>509100</v>
      </c>
      <c r="J97" s="98">
        <v>696417</v>
      </c>
      <c r="K97" s="98">
        <v>581991</v>
      </c>
      <c r="L97" s="98">
        <v>485578</v>
      </c>
      <c r="M97" s="98">
        <v>581991</v>
      </c>
      <c r="N97" s="98">
        <v>696417</v>
      </c>
      <c r="O97" s="21"/>
    </row>
    <row r="98" spans="1:15">
      <c r="A98">
        <v>84</v>
      </c>
      <c r="B98" s="94">
        <v>501722</v>
      </c>
      <c r="C98" s="94">
        <v>641640</v>
      </c>
      <c r="D98" s="94">
        <v>477921</v>
      </c>
      <c r="E98" s="94">
        <v>574310</v>
      </c>
      <c r="F98" s="94">
        <v>687337</v>
      </c>
      <c r="G98" s="21"/>
      <c r="H98">
        <v>84</v>
      </c>
      <c r="I98" s="98">
        <v>516093</v>
      </c>
      <c r="J98" s="98">
        <v>705578</v>
      </c>
      <c r="K98" s="98">
        <v>589647</v>
      </c>
      <c r="L98" s="98">
        <v>491965</v>
      </c>
      <c r="M98" s="98">
        <v>589647</v>
      </c>
      <c r="N98" s="98">
        <v>705578</v>
      </c>
      <c r="O98" s="21"/>
    </row>
    <row r="99" spans="1:15">
      <c r="A99">
        <v>85</v>
      </c>
      <c r="B99" s="94">
        <v>508732</v>
      </c>
      <c r="C99" s="94">
        <v>650220</v>
      </c>
      <c r="D99" s="94">
        <v>484312</v>
      </c>
      <c r="E99" s="94">
        <v>581989</v>
      </c>
      <c r="F99" s="94">
        <v>696528</v>
      </c>
      <c r="G99" s="21"/>
      <c r="H99">
        <v>85</v>
      </c>
      <c r="I99" s="98">
        <v>523295</v>
      </c>
      <c r="J99" s="98">
        <v>715013</v>
      </c>
      <c r="K99" s="98">
        <v>597531</v>
      </c>
      <c r="L99" s="98">
        <v>498543</v>
      </c>
      <c r="M99" s="98">
        <v>597531</v>
      </c>
      <c r="N99" s="98">
        <v>715013</v>
      </c>
      <c r="O99" s="21"/>
    </row>
    <row r="100" spans="1:15">
      <c r="A100">
        <v>86</v>
      </c>
      <c r="B100" s="94">
        <v>515742</v>
      </c>
      <c r="C100" s="94">
        <v>658800</v>
      </c>
      <c r="D100" s="94">
        <v>490702</v>
      </c>
      <c r="E100" s="94">
        <v>589669</v>
      </c>
      <c r="F100" s="94">
        <v>705719</v>
      </c>
      <c r="G100" s="21"/>
      <c r="H100">
        <v>86</v>
      </c>
      <c r="I100" s="98">
        <v>530498</v>
      </c>
      <c r="J100" s="98">
        <v>724447</v>
      </c>
      <c r="K100" s="98">
        <v>605416</v>
      </c>
      <c r="L100" s="98">
        <v>505122</v>
      </c>
      <c r="M100" s="98">
        <v>605416</v>
      </c>
      <c r="N100" s="98">
        <v>724447</v>
      </c>
      <c r="O100" s="21"/>
    </row>
    <row r="101" spans="1:15">
      <c r="A101">
        <v>87</v>
      </c>
      <c r="B101" s="94">
        <v>522753</v>
      </c>
      <c r="C101" s="94">
        <v>667379</v>
      </c>
      <c r="D101" s="94">
        <v>497093</v>
      </c>
      <c r="E101" s="94">
        <v>597348</v>
      </c>
      <c r="F101" s="94">
        <v>714909</v>
      </c>
      <c r="G101" s="21"/>
      <c r="H101">
        <v>87</v>
      </c>
      <c r="I101" s="98">
        <v>537700</v>
      </c>
      <c r="J101" s="98">
        <v>733882</v>
      </c>
      <c r="K101" s="98">
        <v>613300</v>
      </c>
      <c r="L101" s="98">
        <v>511700</v>
      </c>
      <c r="M101" s="98">
        <v>613300</v>
      </c>
      <c r="N101" s="98">
        <v>733882</v>
      </c>
      <c r="O101" s="21"/>
    </row>
    <row r="102" spans="1:15">
      <c r="A102">
        <v>88</v>
      </c>
      <c r="B102" s="94">
        <v>529763</v>
      </c>
      <c r="C102" s="94">
        <v>675959</v>
      </c>
      <c r="D102" s="94">
        <v>503483</v>
      </c>
      <c r="E102" s="94">
        <v>605027</v>
      </c>
      <c r="F102" s="94">
        <v>724100</v>
      </c>
      <c r="G102" s="21"/>
      <c r="H102">
        <v>88</v>
      </c>
      <c r="I102" s="98">
        <v>544902</v>
      </c>
      <c r="J102" s="98">
        <v>743317</v>
      </c>
      <c r="K102" s="98">
        <v>621185</v>
      </c>
      <c r="L102" s="98">
        <v>518278</v>
      </c>
      <c r="M102" s="98">
        <v>621185</v>
      </c>
      <c r="N102" s="98">
        <v>743317</v>
      </c>
      <c r="O102" s="21"/>
    </row>
    <row r="103" spans="1:15">
      <c r="A103">
        <v>89</v>
      </c>
      <c r="B103" s="94">
        <v>536773</v>
      </c>
      <c r="C103" s="94">
        <v>684539</v>
      </c>
      <c r="D103" s="94">
        <v>509874</v>
      </c>
      <c r="E103" s="94">
        <v>612707</v>
      </c>
      <c r="F103" s="94">
        <v>733291</v>
      </c>
      <c r="G103" s="21"/>
      <c r="H103">
        <v>89</v>
      </c>
      <c r="I103" s="98">
        <v>552105</v>
      </c>
      <c r="J103" s="98">
        <v>752751</v>
      </c>
      <c r="K103" s="98">
        <v>629069</v>
      </c>
      <c r="L103" s="98">
        <v>524856</v>
      </c>
      <c r="M103" s="98">
        <v>629069</v>
      </c>
      <c r="N103" s="98">
        <v>752751</v>
      </c>
      <c r="O103" s="21"/>
    </row>
    <row r="104" spans="1:15">
      <c r="A104">
        <v>90</v>
      </c>
      <c r="B104" s="94">
        <v>543783</v>
      </c>
      <c r="C104" s="94">
        <v>693119</v>
      </c>
      <c r="D104" s="94">
        <v>516264</v>
      </c>
      <c r="E104" s="94">
        <v>620386</v>
      </c>
      <c r="F104" s="94">
        <v>742482</v>
      </c>
      <c r="G104" s="21"/>
      <c r="H104">
        <v>90</v>
      </c>
      <c r="I104" s="98">
        <v>559307</v>
      </c>
      <c r="J104" s="98">
        <v>762186</v>
      </c>
      <c r="K104" s="98">
        <v>636954</v>
      </c>
      <c r="L104" s="98">
        <v>531435</v>
      </c>
      <c r="M104" s="98">
        <v>636954</v>
      </c>
      <c r="N104" s="98">
        <v>762186</v>
      </c>
      <c r="O104" s="21"/>
    </row>
    <row r="105" spans="1:15">
      <c r="A105">
        <v>91</v>
      </c>
      <c r="B105" s="94">
        <v>550793</v>
      </c>
      <c r="C105" s="94">
        <v>701698</v>
      </c>
      <c r="D105" s="94">
        <v>522655</v>
      </c>
      <c r="E105" s="94">
        <v>628065</v>
      </c>
      <c r="F105" s="94">
        <v>751672</v>
      </c>
      <c r="G105" s="21"/>
      <c r="H105">
        <v>91</v>
      </c>
      <c r="I105" s="98">
        <v>566509</v>
      </c>
      <c r="J105" s="98">
        <v>771621</v>
      </c>
      <c r="K105" s="98">
        <v>644838</v>
      </c>
      <c r="L105" s="98">
        <v>538013</v>
      </c>
      <c r="M105" s="98">
        <v>644838</v>
      </c>
      <c r="N105" s="98">
        <v>771621</v>
      </c>
      <c r="O105" s="21"/>
    </row>
    <row r="106" spans="1:15">
      <c r="A106">
        <v>92</v>
      </c>
      <c r="B106" s="94">
        <v>557803</v>
      </c>
      <c r="C106" s="94">
        <v>710278</v>
      </c>
      <c r="D106" s="94">
        <v>529045</v>
      </c>
      <c r="E106" s="94">
        <v>635745</v>
      </c>
      <c r="F106" s="94">
        <v>760863</v>
      </c>
      <c r="G106" s="21"/>
      <c r="H106">
        <v>92</v>
      </c>
      <c r="I106" s="98">
        <v>573712</v>
      </c>
      <c r="J106" s="98">
        <v>781055</v>
      </c>
      <c r="K106" s="98">
        <v>652722</v>
      </c>
      <c r="L106" s="98">
        <v>544591</v>
      </c>
      <c r="M106" s="98">
        <v>652722</v>
      </c>
      <c r="N106" s="98">
        <v>781055</v>
      </c>
      <c r="O106" s="21"/>
    </row>
    <row r="107" spans="1:15">
      <c r="A107">
        <v>93</v>
      </c>
      <c r="B107" s="94">
        <v>564814</v>
      </c>
      <c r="C107" s="94">
        <v>718858</v>
      </c>
      <c r="D107" s="94">
        <v>535436</v>
      </c>
      <c r="E107" s="94">
        <v>643424</v>
      </c>
      <c r="F107" s="94">
        <v>770054</v>
      </c>
      <c r="G107" s="21"/>
      <c r="H107">
        <v>93</v>
      </c>
      <c r="I107" s="98">
        <v>580914</v>
      </c>
      <c r="J107" s="98">
        <v>790490</v>
      </c>
      <c r="K107" s="98">
        <v>660607</v>
      </c>
      <c r="L107" s="98">
        <v>551169</v>
      </c>
      <c r="M107" s="98">
        <v>660607</v>
      </c>
      <c r="N107" s="98">
        <v>790490</v>
      </c>
      <c r="O107" s="21"/>
    </row>
    <row r="108" spans="1:15">
      <c r="A108">
        <v>94</v>
      </c>
      <c r="B108" s="94">
        <v>571824</v>
      </c>
      <c r="C108" s="94">
        <v>727438</v>
      </c>
      <c r="D108" s="94">
        <v>541826</v>
      </c>
      <c r="E108" s="94">
        <v>651103</v>
      </c>
      <c r="F108" s="94">
        <v>779245</v>
      </c>
      <c r="G108" s="21"/>
      <c r="H108">
        <v>94</v>
      </c>
      <c r="I108" s="98">
        <v>588116</v>
      </c>
      <c r="J108" s="98">
        <v>799925</v>
      </c>
      <c r="K108" s="98">
        <v>668491</v>
      </c>
      <c r="L108" s="98">
        <v>557748</v>
      </c>
      <c r="M108" s="98">
        <v>668491</v>
      </c>
      <c r="N108" s="98">
        <v>799925</v>
      </c>
      <c r="O108" s="21"/>
    </row>
    <row r="109" spans="1:15">
      <c r="A109">
        <v>95</v>
      </c>
      <c r="B109" s="94">
        <v>578834</v>
      </c>
      <c r="C109" s="94">
        <v>736017</v>
      </c>
      <c r="D109" s="94">
        <v>548217</v>
      </c>
      <c r="E109" s="94">
        <v>658783</v>
      </c>
      <c r="F109" s="94">
        <v>788435</v>
      </c>
      <c r="G109" s="21"/>
      <c r="H109">
        <v>95</v>
      </c>
      <c r="I109" s="98">
        <v>595319</v>
      </c>
      <c r="J109" s="98">
        <v>809359</v>
      </c>
      <c r="K109" s="98">
        <v>676376</v>
      </c>
      <c r="L109" s="98">
        <v>564326</v>
      </c>
      <c r="M109" s="98">
        <v>676376</v>
      </c>
      <c r="N109" s="98">
        <v>809359</v>
      </c>
      <c r="O109" s="21"/>
    </row>
    <row r="110" spans="1:15">
      <c r="A110">
        <v>96</v>
      </c>
      <c r="B110" s="94">
        <v>585844</v>
      </c>
      <c r="C110" s="94">
        <v>744957</v>
      </c>
      <c r="D110" s="94">
        <v>554607</v>
      </c>
      <c r="E110" s="94">
        <v>666462</v>
      </c>
      <c r="F110" s="94">
        <v>797626</v>
      </c>
      <c r="G110" s="21"/>
      <c r="H110">
        <v>96</v>
      </c>
      <c r="I110" s="98">
        <v>602521</v>
      </c>
      <c r="J110" s="98">
        <v>818794</v>
      </c>
      <c r="K110" s="98">
        <v>684260</v>
      </c>
      <c r="L110" s="98">
        <v>570904</v>
      </c>
      <c r="M110" s="98">
        <v>684260</v>
      </c>
      <c r="N110" s="98">
        <v>818794</v>
      </c>
      <c r="O110" s="21"/>
    </row>
  </sheetData>
  <sortState xmlns:xlrd2="http://schemas.microsoft.com/office/spreadsheetml/2017/richdata2" ref="A7:C32">
    <sortCondition ref="B7:B32"/>
  </sortState>
  <mergeCells count="1">
    <mergeCell ref="E1:E2"/>
  </mergeCells>
  <dataValidations count="1">
    <dataValidation type="list" allowBlank="1" showInputMessage="1" showErrorMessage="1" sqref="C7:C13 J13" xr:uid="{00000000-0002-0000-0300-000000000000}">
      <formula1>#REF!</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11</vt:i4>
      </vt:variant>
    </vt:vector>
  </HeadingPairs>
  <TitlesOfParts>
    <vt:vector size="16" baseType="lpstr">
      <vt:lpstr>Toelichting</vt:lpstr>
      <vt:lpstr>Deelnemerslijst</vt:lpstr>
      <vt:lpstr>Personeel</vt:lpstr>
      <vt:lpstr>Budget</vt:lpstr>
      <vt:lpstr>hulpsheets</vt:lpstr>
      <vt:lpstr>Budget!Afdrukbereik</vt:lpstr>
      <vt:lpstr>Deelnemerslijst!Afdrukbereik</vt:lpstr>
      <vt:lpstr>Personeel!Afdrukbereik</vt:lpstr>
      <vt:lpstr>Costs</vt:lpstr>
      <vt:lpstr>NFU</vt:lpstr>
      <vt:lpstr>Overig</vt:lpstr>
      <vt:lpstr>Ruling</vt:lpstr>
      <vt:lpstr>Tabel_NFU</vt:lpstr>
      <vt:lpstr>Tabel_VSNU</vt:lpstr>
      <vt:lpstr>Type_organisation</vt:lpstr>
      <vt:lpstr>VSNU</vt:lpstr>
    </vt:vector>
  </TitlesOfParts>
  <Company>ZonMw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 Hermans</dc:creator>
  <cp:lastModifiedBy>Inge Daemen</cp:lastModifiedBy>
  <cp:lastPrinted>2022-12-13T12:28:08Z</cp:lastPrinted>
  <dcterms:created xsi:type="dcterms:W3CDTF">2019-11-05T07:53:06Z</dcterms:created>
  <dcterms:modified xsi:type="dcterms:W3CDTF">2023-03-09T14:03:56Z</dcterms:modified>
</cp:coreProperties>
</file>